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1.xml"/>
  <Override ContentType="application/vnd.openxmlformats-officedocument.drawing+xml" PartName="/xl/drawings/worksheetdrawing4.xml"/>
  <Override ContentType="application/vnd.openxmlformats-officedocument.drawing+xml" PartName="/xl/drawings/worksheetdrawing3.xml"/>
  <Override ContentType="application/vnd.openxmlformats-officedocument.drawing+xml" PartName="/xl/drawings/worksheetdrawing5.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Présentation" sheetId="1" r:id="rId3"/>
    <sheet state="visible" name="Construction des premières heur" sheetId="2" r:id="rId4"/>
    <sheet state="visible" name="Tableau des PC" sheetId="3" r:id="rId5"/>
    <sheet state="visible" name="Ordre de construction pour PC" sheetId="4" r:id="rId6"/>
    <sheet state="visible" name="Ordre de construction des champ" sheetId="5" r:id="rId7"/>
  </sheets>
  <definedNames/>
  <calcPr/>
</workbook>
</file>

<file path=xl/sharedStrings.xml><?xml version="1.0" encoding="utf-8"?>
<sst xmlns="http://schemas.openxmlformats.org/spreadsheetml/2006/main" count="416" uniqueCount="359">
  <si>
    <t>Le V2 en une semaine en V4.4 (Start farmer goldeur)</t>
  </si>
  <si>
    <t>Etape 0 : Prérequis et divers</t>
  </si>
  <si>
    <t>Sur cet onglet</t>
  </si>
  <si>
    <t>Etape 1 : suivre le tuto des premières heures.</t>
  </si>
  <si>
    <t>Onglet "Construction des premières heures"</t>
  </si>
  <si>
    <t>Etape 2 : Calculez la rentabilité</t>
  </si>
  <si>
    <t>Etape 3 : Les PC</t>
  </si>
  <si>
    <t>Onglet "Ordre de construction pour PC" et accessoirement "Tableau des PC"</t>
  </si>
  <si>
    <t>Etape 4 : résidence et colons</t>
  </si>
  <si>
    <t>Rien de bien sorcier sur cette étape là ;)</t>
  </si>
  <si>
    <t>Prerequis et divers</t>
  </si>
  <si>
    <t xml:space="preserve">Le tuto a été crée dans le but d'avoir un V2 le plus rapidement possible, avec une méthode qui retire le maximum d'aléas (ce qui exclu la méthode de start pilleur). A aucun moment je ne me suis soucié de la question du temps de présence et des golds (80 pour les premières heures + 100 pour le compte gold) ; ce sera à vous de prendre en compte que votre start ne sera pas parfait, et de vous adapter. </t>
  </si>
  <si>
    <t xml:space="preserve">Comme dit plus haut, le but du tuto est de sortir le V2 le plus rapidement possible. Mais ce rush a un prix, si vous ne montez pas les champs, vous serrez gêné par la suite pour monter votre V1 et votre céréalier. Il vaut donc mieux savoir ne pas être trop gourmand, et faire une pause après la phase 1 pour monter les champs.  </t>
  </si>
  <si>
    <t>Pour les golds, il est indispensable d'activer les +25% ress, et préférable d'utiliser la construction auto et le NPC pour les premières heures (à voir selon vos moyens). Le compte gold est quasiment obligatoire (voir plus bas pourquoi)</t>
  </si>
  <si>
    <t>Les points de héros serons tous mis en ressources dès le premier lvl atteint, ensuite à chaque niveau pris je conseille de mettre 1 pts de force et 3 en ressources. Vous pouvez vous passer de force et augmenter votre production si vous souhaitez acheter des onguants (très chers en début de serveur) ou si vous pouvez récupérer une arme/armure/bouclier pour aider votre héros lors des aventures. Il ne doit à aucun moment mourrir.</t>
  </si>
  <si>
    <t>La protection débutants ne doit pas être prolongée. Au 5ème jour, vous aurez assez de cachettes pour vous protéger des pilleurs, (et ce même au petit matin avant le réveil), et l'évasion auto (pensez à l'activer en début de serveur) protégera vous troupes. Donc vous ne gagnerez rien à la prolonger. En revanche, vous pourrez vous servir de vos troupes gagnées en aventures pour piller vos voisins. Un pilleur actif et chanceux pourra gagner une journée sur son start en pillant bien, et sans former de troupes.</t>
  </si>
  <si>
    <t>Calcul de la rentabilité</t>
  </si>
  <si>
    <t>Le calcul de la rentabilité consiste à déterminer combien de temps vous devez passer à monter vos champs, et à partir de quand vous devez passer à l'étape 3.</t>
  </si>
  <si>
    <t>En tous premier lieu, vous devez vous donner une date de sortie de V2. Attention à ne pas surestimer vos moyens, il faudra environ 5/6 jours à un compte goldeur et actif 24h/24. Entre 7 et 8 jours pour un compte moyen, et 9/10 jours pour un compte moins actif et sans golds.</t>
  </si>
  <si>
    <t>A chaque instant, vous devrez transformer cette date en heures restantes avant de lancer les colons.</t>
  </si>
  <si>
    <t>Ensuite il vous faudra calculer le ratio coût/gain</t>
  </si>
  <si>
    <t xml:space="preserve">Exemple : Monter un champs de bois du niveau 3 au niveau 4 coûte 1165 ressources, et permet de gagner 10 ressources par heure supplémentaire. Cepedant, votre champs va vous consommer 1 céréale de plus par heure </t>
  </si>
  <si>
    <t>Donc le ratio coût/gain = coût du champs / (Gain de prod * bonus 25% prod grace aux golds - la conso du champs) = 1165 / (10*1.25 - 1) = 1165 / 11.5 = 101</t>
  </si>
  <si>
    <t>Ce ratio correspond à la période qu'il faut attendre avant que votre champs soit rentable.</t>
  </si>
  <si>
    <t>La rentabilité peut être quelque chose de conpliquer à comprend, mais elle est essenciel. C'est grace à elle que vous allez gagner de précieuses heures pour sortir votre V2</t>
  </si>
  <si>
    <t>Vous devez vous assurer que vos champs soient rentable avant la date de sortie théorique du V2</t>
  </si>
  <si>
    <t>Si vous n'avez pas trop envie de vous embêter avec ça, montez vos champs de céréales à 6 avec le moulin à 2, bois et terre à 5, et les mines de fer à 3</t>
  </si>
  <si>
    <t>Les premières heures du start</t>
  </si>
  <si>
    <t>Voici l'ordre des premiers batiments et premières quêtes à faire.</t>
  </si>
  <si>
    <t>Le tutoriel a été fait pour un goldeur, il est préférable golder tous les batiments (sauf résidence car impossible) et tous les champs.</t>
  </si>
  <si>
    <t>Si vous ne goldez pas, le V2 sera juste un peu retardé</t>
  </si>
  <si>
    <t>En revanche, le NPC est impératif</t>
  </si>
  <si>
    <t>Commencer par suivre le tutoriel du jeu avant toute chose</t>
  </si>
  <si>
    <t>Silo 1</t>
  </si>
  <si>
    <t>BP 2+3</t>
  </si>
  <si>
    <t>PM 1</t>
  </si>
  <si>
    <t>Les récompenses de quêtes sont notées en bleu. Vérifiez toujours que vous avez assez de placer dans vos dépot/silo avant de valider. Prévoyez aussi les retours d'aventure du héros, il peut vous rammener des ressources</t>
  </si>
  <si>
    <t>cachette 1</t>
  </si>
  <si>
    <t>Q- statistiques</t>
  </si>
  <si>
    <t>Champs cc niv 1 x5</t>
  </si>
  <si>
    <t>Quête BP 3</t>
  </si>
  <si>
    <t>Ambassade 1</t>
  </si>
  <si>
    <t>Q- Carte + message</t>
  </si>
  <si>
    <t>BP 4+5</t>
  </si>
  <si>
    <t>Q- Points héros</t>
  </si>
  <si>
    <t>Fer niv 1</t>
  </si>
  <si>
    <t>Q- silo à 1</t>
  </si>
  <si>
    <t>Tout à 1</t>
  </si>
  <si>
    <t>Q- marché et transaction</t>
  </si>
  <si>
    <t>Champs cc à 2 x5</t>
  </si>
  <si>
    <t>Un de chaque à 2</t>
  </si>
  <si>
    <t>Q- un de chaque à 2</t>
  </si>
  <si>
    <t>Silo 2+3</t>
  </si>
  <si>
    <t>Q- Silo 2+3</t>
  </si>
  <si>
    <t>Dépot 2+3</t>
  </si>
  <si>
    <t>Q- Dépot 2+3</t>
  </si>
  <si>
    <t>Bois niv 2 x2</t>
  </si>
  <si>
    <t>Terre niv 2 x3</t>
  </si>
  <si>
    <t>Fer niv 2 x3</t>
  </si>
  <si>
    <t>CC niv 3 x2</t>
  </si>
  <si>
    <t>&lt;------------------------</t>
  </si>
  <si>
    <t>Possibilité de ne faire qu'un seul champs pour éviter d'avoir à attendre quelques petites minutes sur la construction du dépot à 7</t>
  </si>
  <si>
    <t>Q- tout à 2</t>
  </si>
  <si>
    <t>Résidence 1</t>
  </si>
  <si>
    <t>Q- Points de culture</t>
  </si>
  <si>
    <t>Dépot 4+5+6+7</t>
  </si>
  <si>
    <t>Q- dépot 7 + rapport voisinage</t>
  </si>
  <si>
    <t>CC niv 3 x4</t>
  </si>
  <si>
    <t>Terre et Bois niv 3 x4</t>
  </si>
  <si>
    <t>CC niv 4 x2</t>
  </si>
  <si>
    <t>/14</t>
  </si>
  <si>
    <t>Quels batiments monter pour avoir des PC ?</t>
  </si>
  <si>
    <t>Batiment</t>
  </si>
  <si>
    <t>Coût</t>
  </si>
  <si>
    <t>Gains en PC</t>
  </si>
  <si>
    <t>PC total</t>
  </si>
  <si>
    <t>Ratio Coût/PC</t>
  </si>
  <si>
    <t>Ambassade 2</t>
  </si>
  <si>
    <t>Ambassade 3</t>
  </si>
  <si>
    <t>Ambassade 4</t>
  </si>
  <si>
    <t>Vous devez monter vos batiments à PC de façon à avoir assez de points de culture une fois que vous aurez sorti votre résidence 10 et les 3 colons. Gardez à l'esprit que vous pouvez gagner des PC grace aux quêtes journalières</t>
  </si>
  <si>
    <t>Ambassade 5</t>
  </si>
  <si>
    <t>Ambassade 6</t>
  </si>
  <si>
    <t>Ambassade 7</t>
  </si>
  <si>
    <t>Ambassade 8</t>
  </si>
  <si>
    <t>Ambassade 9</t>
  </si>
  <si>
    <t>Une résidence à 10 plus les 3 colons coute 113/116/119K de ressources selon que vous soyez gaulois/romain/germain. Basez vous sur votre prod de ressources et vos pillages pour déterminer à quel moment vous allez sortir votre V2</t>
  </si>
  <si>
    <t>Ambassade 10</t>
  </si>
  <si>
    <t>Ambassade 11</t>
  </si>
  <si>
    <t>Ambassade 12</t>
  </si>
  <si>
    <t>Ambassade 13</t>
  </si>
  <si>
    <t>Ambassade 14</t>
  </si>
  <si>
    <t>Ambassade 15</t>
  </si>
  <si>
    <t>Ambassade 16</t>
  </si>
  <si>
    <t>Ambassade 17</t>
  </si>
  <si>
    <t>Ambassade 18</t>
  </si>
  <si>
    <t>Ambassade 19</t>
  </si>
  <si>
    <t>Ambassade 20</t>
  </si>
  <si>
    <t>Dépot 1</t>
  </si>
  <si>
    <t>Dépot 2</t>
  </si>
  <si>
    <t>pas de gain de pc</t>
  </si>
  <si>
    <t>Dépot 3</t>
  </si>
  <si>
    <t>Dépot 4</t>
  </si>
  <si>
    <t>Dépot 5</t>
  </si>
  <si>
    <t>Dépot 6</t>
  </si>
  <si>
    <t>Dépot 7</t>
  </si>
  <si>
    <t>Dépot 8</t>
  </si>
  <si>
    <t>Dépot 9</t>
  </si>
  <si>
    <t>Dépot 10</t>
  </si>
  <si>
    <t>Dépot 11</t>
  </si>
  <si>
    <t>Dépot 12</t>
  </si>
  <si>
    <t>Dépot 13</t>
  </si>
  <si>
    <t>Dépot 14</t>
  </si>
  <si>
    <t>Dépot 15</t>
  </si>
  <si>
    <t>Dépot 16</t>
  </si>
  <si>
    <t>Dépot 17</t>
  </si>
  <si>
    <t>Dépot 18</t>
  </si>
  <si>
    <t>Dépot 19</t>
  </si>
  <si>
    <t>Dépot 20</t>
  </si>
  <si>
    <t>Silo 2</t>
  </si>
  <si>
    <t>Silo 3</t>
  </si>
  <si>
    <t>Silo 4</t>
  </si>
  <si>
    <t>Note :  Dès que vous avez une cachette niv 10, vous pouvez construire autant de cachette niv 3 que vous avez de slot de libre dans votre village.</t>
  </si>
  <si>
    <t>Silo 5</t>
  </si>
  <si>
    <t>Silo 6</t>
  </si>
  <si>
    <t>Certains batiments comme le tailleur de pierre, ou le fabriquant de piège gaulois deviennent donc inutile à construire</t>
  </si>
  <si>
    <t>Silo 7</t>
  </si>
  <si>
    <t>Silo 8</t>
  </si>
  <si>
    <t>Silo 9</t>
  </si>
  <si>
    <t>Silo 10</t>
  </si>
  <si>
    <t>Silo 11</t>
  </si>
  <si>
    <t>Silo 12</t>
  </si>
  <si>
    <t>Silo 13</t>
  </si>
  <si>
    <t>Silo 14</t>
  </si>
  <si>
    <t>Silo 15</t>
  </si>
  <si>
    <t>Silo 16</t>
  </si>
  <si>
    <t>Silo 17</t>
  </si>
  <si>
    <t>Silo 18</t>
  </si>
  <si>
    <t>Silo 19</t>
  </si>
  <si>
    <t>Silo 20</t>
  </si>
  <si>
    <t>PR 1</t>
  </si>
  <si>
    <t>PR 2</t>
  </si>
  <si>
    <t>PR 3</t>
  </si>
  <si>
    <t>PR 4</t>
  </si>
  <si>
    <t>PR 5</t>
  </si>
  <si>
    <t>PR 6</t>
  </si>
  <si>
    <t>PR 7</t>
  </si>
  <si>
    <t>PR 8</t>
  </si>
  <si>
    <t>PR 9</t>
  </si>
  <si>
    <t>PR 10</t>
  </si>
  <si>
    <t>PR 11</t>
  </si>
  <si>
    <t>PR 12</t>
  </si>
  <si>
    <t>PR 13</t>
  </si>
  <si>
    <t>PR 14</t>
  </si>
  <si>
    <t>PR 15</t>
  </si>
  <si>
    <t>PR 16</t>
  </si>
  <si>
    <t>PR 17</t>
  </si>
  <si>
    <t>PR 18</t>
  </si>
  <si>
    <t>PR 19</t>
  </si>
  <si>
    <t>PR 20</t>
  </si>
  <si>
    <t>PM 2</t>
  </si>
  <si>
    <t>PM 3</t>
  </si>
  <si>
    <t>PM 4</t>
  </si>
  <si>
    <t>PM 5</t>
  </si>
  <si>
    <t>PM 6</t>
  </si>
  <si>
    <t>PM 7</t>
  </si>
  <si>
    <t>PM 8</t>
  </si>
  <si>
    <t>PM 9</t>
  </si>
  <si>
    <t>PM 10</t>
  </si>
  <si>
    <t>PM 11</t>
  </si>
  <si>
    <t>PM 12</t>
  </si>
  <si>
    <t>PM 13</t>
  </si>
  <si>
    <t>PM 14</t>
  </si>
  <si>
    <t>PM 15</t>
  </si>
  <si>
    <t>PM 16</t>
  </si>
  <si>
    <t>PM 17</t>
  </si>
  <si>
    <t>PM 18</t>
  </si>
  <si>
    <t>PM 19</t>
  </si>
  <si>
    <t>PM 20</t>
  </si>
  <si>
    <t>Cachette 1</t>
  </si>
  <si>
    <t>Cachette 2</t>
  </si>
  <si>
    <t>Cachette 3</t>
  </si>
  <si>
    <t>Cachette 4</t>
  </si>
  <si>
    <t>Cachette 5</t>
  </si>
  <si>
    <t>Cachette 6</t>
  </si>
  <si>
    <t>Cachette 7</t>
  </si>
  <si>
    <t>Cachette 8</t>
  </si>
  <si>
    <t>Cachette 9</t>
  </si>
  <si>
    <t>Cachette 10</t>
  </si>
  <si>
    <t>BP 1</t>
  </si>
  <si>
    <t>BP 2</t>
  </si>
  <si>
    <t>BP 3</t>
  </si>
  <si>
    <t>BP 4</t>
  </si>
  <si>
    <t>BP 5</t>
  </si>
  <si>
    <t>BP 6</t>
  </si>
  <si>
    <t>BP 7</t>
  </si>
  <si>
    <t>BP 8</t>
  </si>
  <si>
    <t>BP 9</t>
  </si>
  <si>
    <t>BP 10</t>
  </si>
  <si>
    <t>BP 11</t>
  </si>
  <si>
    <t>BP 12</t>
  </si>
  <si>
    <t>BP 13</t>
  </si>
  <si>
    <t>BP 14</t>
  </si>
  <si>
    <t>BP 15</t>
  </si>
  <si>
    <t>BP 16</t>
  </si>
  <si>
    <t>BP 17</t>
  </si>
  <si>
    <t>BP 18</t>
  </si>
  <si>
    <t>BP 19</t>
  </si>
  <si>
    <t>BP 20</t>
  </si>
  <si>
    <t>Académie 1</t>
  </si>
  <si>
    <t>Académie 2</t>
  </si>
  <si>
    <t>Académie 3</t>
  </si>
  <si>
    <t>Académie 4</t>
  </si>
  <si>
    <t>Académie 5</t>
  </si>
  <si>
    <t>Académie 6</t>
  </si>
  <si>
    <t>Académie 7</t>
  </si>
  <si>
    <t>Académie 8</t>
  </si>
  <si>
    <t>Académie 9</t>
  </si>
  <si>
    <t>Académie 10</t>
  </si>
  <si>
    <t>Académie 11</t>
  </si>
  <si>
    <t>Académie 12</t>
  </si>
  <si>
    <t>Académie 13</t>
  </si>
  <si>
    <t>Académie 14</t>
  </si>
  <si>
    <t>Académie 15</t>
  </si>
  <si>
    <t>Académie 16</t>
  </si>
  <si>
    <t>Académie 17</t>
  </si>
  <si>
    <t>Académie 18</t>
  </si>
  <si>
    <t>Académie 19</t>
  </si>
  <si>
    <t>Académie 20</t>
  </si>
  <si>
    <t>Hotel de ville 1</t>
  </si>
  <si>
    <t>Hotel de ville 2</t>
  </si>
  <si>
    <t>Hotel de ville 3</t>
  </si>
  <si>
    <t>Hotel de ville 4</t>
  </si>
  <si>
    <t>Hotel de ville 5</t>
  </si>
  <si>
    <t>Hotel de ville 6</t>
  </si>
  <si>
    <t>Hotel de ville 7</t>
  </si>
  <si>
    <t>Hotel de ville 8</t>
  </si>
  <si>
    <t>Hotel de ville 9</t>
  </si>
  <si>
    <t>Hotel de ville 10</t>
  </si>
  <si>
    <t>Hotel de ville 11</t>
  </si>
  <si>
    <t>Hotel de ville 12</t>
  </si>
  <si>
    <t>Hotel de ville 13</t>
  </si>
  <si>
    <t>Hotel de ville 14</t>
  </si>
  <si>
    <t>Hotel de ville 15</t>
  </si>
  <si>
    <t>Hotel de ville 16</t>
  </si>
  <si>
    <t>Hotel de ville 17</t>
  </si>
  <si>
    <t>Hotel de ville 18</t>
  </si>
  <si>
    <t>Hotel de ville 19</t>
  </si>
  <si>
    <t>Hotel de ville 20</t>
  </si>
  <si>
    <t>Caserne 1</t>
  </si>
  <si>
    <t>Caserne 2</t>
  </si>
  <si>
    <t>Caserne 3</t>
  </si>
  <si>
    <t>Mur 1</t>
  </si>
  <si>
    <t>Mur 2+3</t>
  </si>
  <si>
    <t>Forge 1</t>
  </si>
  <si>
    <t>Forge 2</t>
  </si>
  <si>
    <t>Tailleur de pierre 1</t>
  </si>
  <si>
    <t>Tailleur de pierre 2</t>
  </si>
  <si>
    <t>Tailleur de pierre 3</t>
  </si>
  <si>
    <t>Ecurie 1</t>
  </si>
  <si>
    <t>Ecurie 2</t>
  </si>
  <si>
    <t>Ordre des construction pour l'optimisation du gain de PC ( en V4.4)</t>
  </si>
  <si>
    <t>(L'ordre est établis avec le ratio coût/gain de PC. Les neuf cachettes semblent couter cher par exemple, mais elle rapportent beaucoup.)</t>
  </si>
  <si>
    <t>Construction</t>
  </si>
  <si>
    <t>Commentaires</t>
  </si>
  <si>
    <t>Coûts</t>
  </si>
  <si>
    <t>Coûts/gains</t>
  </si>
  <si>
    <t>Mur niv 1</t>
  </si>
  <si>
    <t>Le coût du mur peut varier selon les peubles. Le calcul prend en compte la récompense de quête</t>
  </si>
  <si>
    <t>Caserne 3 + Académie 1</t>
  </si>
  <si>
    <t>Le calcul des coûts prend en compte les récompenses de quêtes (dont 2 accessibles après la 10ème aventure)</t>
  </si>
  <si>
    <t>La récompense de quête rapporte plus que ce que coûte la forge. La quête n'est dispobile qu'après 10 aventures.</t>
  </si>
  <si>
    <t>1 cachette à 10</t>
  </si>
  <si>
    <t>9 cachettes à 1</t>
  </si>
  <si>
    <t>9 cachettes à 3</t>
  </si>
  <si>
    <t>Le niveau 2 ne rapporte aucun PC, vous devez donc vous retrouver qu'avec une seule cachette niv 2 à la fois</t>
  </si>
  <si>
    <t>9 cachettes à 7</t>
  </si>
  <si>
    <t xml:space="preserve">Cette fois encore, montez les cachettes à 7 une par une. </t>
  </si>
  <si>
    <t>1000+</t>
  </si>
  <si>
    <t>Monter Académie 10</t>
  </si>
  <si>
    <t>Ordre de construction</t>
  </si>
  <si>
    <t>Type</t>
  </si>
  <si>
    <t>Conso</t>
  </si>
  <si>
    <t>Gains bruts</t>
  </si>
  <si>
    <t>Gains nets</t>
  </si>
  <si>
    <t>Coûts / Gains</t>
  </si>
  <si>
    <t>Céréales 1</t>
  </si>
  <si>
    <t>Céréales 2</t>
  </si>
  <si>
    <t>Cet ordre de construction des champs est le plus optimisé pour monter un Vress en privilégiant le ratio gain/coût.</t>
  </si>
  <si>
    <t>Céréales 3</t>
  </si>
  <si>
    <t>Le tableau est conçu pour un céréalier 4-4-4-6, il est sans doute moins intéressant pour un 9cc ou 15cc</t>
  </si>
  <si>
    <t>Bois 1 et 2</t>
  </si>
  <si>
    <t>Terre 1 et 2</t>
  </si>
  <si>
    <t>Notes :</t>
  </si>
  <si>
    <t>Bois 3</t>
  </si>
  <si>
    <t>- Les gains nets sont calculés en prenant en compte les bonus des usines et du bonus 25% que l'on obtient avec des</t>
  </si>
  <si>
    <t>Terre 3</t>
  </si>
  <si>
    <t>golds</t>
  </si>
  <si>
    <t>Céréales 4</t>
  </si>
  <si>
    <t>Fer 1, 2 et 3</t>
  </si>
  <si>
    <t>- Lorsque une étape demande de monter plusieurs champs (exemple pour l'étape 4, bois niv 1 et 2), vous devez</t>
  </si>
  <si>
    <t>Bois 4</t>
  </si>
  <si>
    <t>monter un champs de bois au niv 1, puis le monter au niveau 2. Continuez ainsi pour chaque champs, ne montez pas tout à 1</t>
  </si>
  <si>
    <t>Terre 4</t>
  </si>
  <si>
    <t>puis tout à 2, sauf si les ressources vous manquent.</t>
  </si>
  <si>
    <t>Céréales 5</t>
  </si>
  <si>
    <t>Terre 5</t>
  </si>
  <si>
    <t xml:space="preserve">- A l'étape 28 les choses se gatent. vous allez devoir commencer les usines. Selon le nombre de champs de BTF que </t>
  </si>
  <si>
    <t>Bois 5</t>
  </si>
  <si>
    <t xml:space="preserve">vous avez sur votre Vress, l'ordre des construction n'est plus la même. Vous devrez monter un seul champ de la ressource </t>
  </si>
  <si>
    <t>Céréales 6</t>
  </si>
  <si>
    <t>dont vous avez le plus à 10</t>
  </si>
  <si>
    <t>Bois 6</t>
  </si>
  <si>
    <t>Terre 6</t>
  </si>
  <si>
    <t>- Rendez vous sur Kirilloid à l'adresse suivante pour vous aider à savoir quand monter les usines :</t>
  </si>
  <si>
    <t>Fer 4</t>
  </si>
  <si>
    <t>http://travian.kirilloid.ru/villages_res.php#fl=10,10,10,10&amp;fs=31</t>
  </si>
  <si>
    <t>Fer 5</t>
  </si>
  <si>
    <t>Fer 6</t>
  </si>
  <si>
    <t>Céréales 7</t>
  </si>
  <si>
    <t>Céréales 8</t>
  </si>
  <si>
    <t>Bois 7</t>
  </si>
  <si>
    <t>Terre 7</t>
  </si>
  <si>
    <t>Céréales 9</t>
  </si>
  <si>
    <t>Bois 8</t>
  </si>
  <si>
    <t>Terre 8</t>
  </si>
  <si>
    <t>Manoir 1 à 10 = 114240 ressources</t>
  </si>
  <si>
    <t>Bois 9</t>
  </si>
  <si>
    <t>Manoir 10 à 15 = 383295 ressources</t>
  </si>
  <si>
    <t>Terre 9</t>
  </si>
  <si>
    <t>Manoir 15 à 20 = 1595070 ressources</t>
  </si>
  <si>
    <t>Fer 7</t>
  </si>
  <si>
    <t>Fer 8</t>
  </si>
  <si>
    <t>Fer 9</t>
  </si>
  <si>
    <t>Céréales 10</t>
  </si>
  <si>
    <t>Terre 10</t>
  </si>
  <si>
    <t>Calcul de la rentabilité du manoir par rapport aux champs</t>
  </si>
  <si>
    <t>Bois 10</t>
  </si>
  <si>
    <t>Fer 10</t>
  </si>
  <si>
    <t>Pour le premier oasis</t>
  </si>
  <si>
    <t>Pour que le manoir soit rentable il faut que son Coût/gain soit inférieur à celui des champs</t>
  </si>
  <si>
    <t>Type de village/oasis</t>
  </si>
  <si>
    <t>25% BTF</t>
  </si>
  <si>
    <t>25% CC</t>
  </si>
  <si>
    <t>25/25%</t>
  </si>
  <si>
    <t>4-4-4-6</t>
  </si>
  <si>
    <t>Gains du manoir = (% oasis) x (bonus de prod des champs avec gold, soit 1.25) x (prod totale des champs sans aucun bonus)</t>
  </si>
  <si>
    <t>3-3-3-9</t>
  </si>
  <si>
    <t>Le coût du manoir est affiché quelques lignes plus haut</t>
  </si>
  <si>
    <t>1-1-1-15</t>
  </si>
  <si>
    <t>2champs à 9 et 13 à 8</t>
  </si>
  <si>
    <t>6 champs à 7 et 9 à 6</t>
  </si>
  <si>
    <t>Le cout d'un champs est trouvable sur la FAQ de travian</t>
  </si>
  <si>
    <t>Pour le gain du champs il faut prendre l'écart de prod entre deux niveau, et y ajouter les bonus (usines + oasis et bonus gold)</t>
  </si>
  <si>
    <t>Pour le second oasis</t>
  </si>
  <si>
    <t>Si (Cout manoir) / (Gain manoir) &lt; (Cout champs) / (Gain champs) alors il faut faire le manoir</t>
  </si>
  <si>
    <t>14 champs à 10 et 1 à 9</t>
  </si>
  <si>
    <t>Pour le troisième oasis</t>
  </si>
  <si>
    <t>15 champs à 13</t>
  </si>
</sst>
</file>

<file path=xl/styles.xml><?xml version="1.0" encoding="utf-8"?>
<styleSheet xmlns="http://schemas.openxmlformats.org/spreadsheetml/2006/main" xmlns:x14ac="http://schemas.microsoft.com/office/spreadsheetml/2009/9/ac" xmlns:mc="http://schemas.openxmlformats.org/markup-compatibility/2006">
  <fonts count="21">
    <font>
      <sz val="10.0"/>
      <color rgb="FF000000"/>
      <name val="Arial"/>
    </font>
    <font/>
    <font>
      <sz val="24.0"/>
    </font>
    <font>
      <b/>
      <sz val="10.0"/>
    </font>
    <font>
      <b/>
      <sz val="10.0"/>
      <color rgb="FF000000"/>
    </font>
    <font>
      <b/>
      <sz val="24.0"/>
      <color rgb="FF000000"/>
    </font>
    <font>
      <b/>
      <sz val="24.0"/>
    </font>
    <font>
      <sz val="10.0"/>
      <color rgb="FF000000"/>
    </font>
    <font>
      <b/>
    </font>
    <font>
      <sz val="10.0"/>
      <color rgb="FF4F4F4F"/>
    </font>
    <font>
      <i/>
      <sz val="10.0"/>
    </font>
    <font>
      <b/>
      <sz val="30.0"/>
      <color rgb="FFFFFFFF"/>
    </font>
    <font>
      <sz val="10.0"/>
      <color rgb="FFFFFFFF"/>
    </font>
    <font>
      <b/>
      <sz val="14.0"/>
    </font>
    <font>
      <i/>
    </font>
    <font>
      <sz val="12.0"/>
    </font>
    <font>
      <b/>
      <sz val="10.0"/>
      <color rgb="FFFFFFFF"/>
    </font>
    <font>
      <b/>
      <i/>
      <sz val="10.0"/>
    </font>
    <font>
      <b/>
      <u/>
      <sz val="10.0"/>
      <color rgb="FF0000FF"/>
    </font>
    <font>
      <sz val="10.0"/>
    </font>
    <font>
      <b/>
      <sz val="12.0"/>
    </font>
  </fonts>
  <fills count="26">
    <fill>
      <patternFill patternType="none"/>
    </fill>
    <fill>
      <patternFill patternType="lightGray"/>
    </fill>
    <fill>
      <patternFill patternType="solid">
        <fgColor rgb="FFA4C2F4"/>
        <bgColor rgb="FFA4C2F4"/>
      </patternFill>
    </fill>
    <fill>
      <patternFill patternType="solid">
        <fgColor rgb="FFCFE2F3"/>
        <bgColor rgb="FFCFE2F3"/>
      </patternFill>
    </fill>
    <fill>
      <patternFill patternType="solid">
        <fgColor rgb="FFFFF2CC"/>
        <bgColor rgb="FFFFF2CC"/>
      </patternFill>
    </fill>
    <fill>
      <patternFill patternType="solid">
        <fgColor rgb="FFD9EAD3"/>
        <bgColor rgb="FFD9EAD3"/>
      </patternFill>
    </fill>
    <fill>
      <patternFill patternType="solid">
        <fgColor rgb="FFC9DAF8"/>
        <bgColor rgb="FFC9DAF8"/>
      </patternFill>
    </fill>
    <fill>
      <patternFill patternType="solid">
        <fgColor rgb="FF9FC5E8"/>
        <bgColor rgb="FF9FC5E8"/>
      </patternFill>
    </fill>
    <fill>
      <patternFill patternType="solid">
        <fgColor rgb="FFFFD966"/>
        <bgColor rgb="FFFFD966"/>
      </patternFill>
    </fill>
    <fill>
      <patternFill patternType="solid">
        <fgColor rgb="FFFFE599"/>
        <bgColor rgb="FFFFE599"/>
      </patternFill>
    </fill>
    <fill>
      <patternFill patternType="solid">
        <fgColor rgb="FFFFFFFF"/>
        <bgColor rgb="FFFFFFFF"/>
      </patternFill>
    </fill>
    <fill>
      <patternFill patternType="solid">
        <fgColor rgb="FFB4A7D6"/>
        <bgColor rgb="FFB4A7D6"/>
      </patternFill>
    </fill>
    <fill>
      <patternFill patternType="solid">
        <fgColor rgb="FF6D9EEB"/>
        <bgColor rgb="FF6D9EEB"/>
      </patternFill>
    </fill>
    <fill>
      <patternFill patternType="solid">
        <fgColor rgb="FFF4CCCC"/>
        <bgColor rgb="FFF4CCCC"/>
      </patternFill>
    </fill>
    <fill>
      <patternFill patternType="solid">
        <fgColor rgb="FFD9D2E9"/>
        <bgColor rgb="FFD9D2E9"/>
      </patternFill>
    </fill>
    <fill>
      <patternFill patternType="solid">
        <fgColor rgb="FFD0E0E3"/>
        <bgColor rgb="FFD0E0E3"/>
      </patternFill>
    </fill>
    <fill>
      <patternFill patternType="solid">
        <fgColor rgb="FF274E13"/>
        <bgColor rgb="FF274E13"/>
      </patternFill>
    </fill>
    <fill>
      <patternFill patternType="solid">
        <fgColor rgb="FF38761D"/>
        <bgColor rgb="FF38761D"/>
      </patternFill>
    </fill>
    <fill>
      <patternFill patternType="solid">
        <fgColor rgb="FF999999"/>
        <bgColor rgb="FF999999"/>
      </patternFill>
    </fill>
    <fill>
      <patternFill patternType="solid">
        <fgColor rgb="FF6AA84F"/>
        <bgColor rgb="FF6AA84F"/>
      </patternFill>
    </fill>
    <fill>
      <patternFill patternType="solid">
        <fgColor rgb="FFB6D7A8"/>
        <bgColor rgb="FFB6D7A8"/>
      </patternFill>
    </fill>
    <fill>
      <patternFill patternType="solid">
        <fgColor rgb="FF000000"/>
        <bgColor rgb="FF000000"/>
      </patternFill>
    </fill>
    <fill>
      <patternFill patternType="solid">
        <fgColor rgb="FFF1C232"/>
        <bgColor rgb="FFF1C232"/>
      </patternFill>
    </fill>
    <fill>
      <patternFill patternType="solid">
        <fgColor rgb="FFCC4125"/>
        <bgColor rgb="FFCC4125"/>
      </patternFill>
    </fill>
    <fill>
      <patternFill patternType="solid">
        <fgColor rgb="FF674EA7"/>
        <bgColor rgb="FF674EA7"/>
      </patternFill>
    </fill>
    <fill>
      <patternFill patternType="solid">
        <fgColor rgb="FF8E7CC3"/>
        <bgColor rgb="FF8E7CC3"/>
      </patternFill>
    </fill>
  </fills>
  <borders count="16">
    <border>
      <left/>
      <right/>
      <top/>
      <bottom/>
    </border>
    <border>
      <left/>
      <right/>
      <top/>
      <bottom style="thin">
        <color rgb="FF000000"/>
      </bottom>
    </border>
    <border>
      <left/>
      <right style="thin">
        <color rgb="FF000000"/>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1">
    <xf borderId="0" fillId="0" fontId="0" numFmtId="0" applyAlignment="1" applyFont="1"/>
  </cellStyleXfs>
  <cellXfs count="247">
    <xf borderId="0" fillId="0" fontId="0" numFmtId="0" xfId="0" applyAlignment="1" applyFont="1">
      <alignment wrapText="1"/>
    </xf>
    <xf borderId="1" fillId="0" fontId="1" numFmtId="0" xfId="0" applyAlignment="1" applyBorder="1" applyFont="1">
      <alignment wrapText="1"/>
    </xf>
    <xf borderId="2" fillId="0" fontId="1" numFmtId="0" xfId="0" applyAlignment="1" applyBorder="1" applyFont="1">
      <alignment wrapText="1"/>
    </xf>
    <xf borderId="3" fillId="2" fontId="2" numFmtId="0" xfId="0" applyAlignment="1" applyBorder="1" applyFill="1" applyFont="1">
      <alignment horizontal="center" vertical="center" wrapText="1"/>
    </xf>
    <xf borderId="4" fillId="0" fontId="1" numFmtId="0" xfId="0" applyAlignment="1" applyBorder="1" applyFont="1">
      <alignment wrapText="1"/>
    </xf>
    <xf borderId="5" fillId="0" fontId="1" numFmtId="0" xfId="0" applyAlignment="1" applyBorder="1" applyFont="1">
      <alignment wrapText="1"/>
    </xf>
    <xf borderId="6" fillId="0" fontId="1" numFmtId="0" xfId="0" applyAlignment="1" applyBorder="1" applyFont="1">
      <alignment wrapText="1"/>
    </xf>
    <xf borderId="7" fillId="0" fontId="1" numFmtId="0" xfId="0" applyAlignment="1" applyBorder="1" applyFont="1">
      <alignment wrapText="1"/>
    </xf>
    <xf borderId="8" fillId="0" fontId="1" numFmtId="0" xfId="0" applyAlignment="1" applyBorder="1" applyFont="1">
      <alignment wrapText="1"/>
    </xf>
    <xf borderId="0" fillId="0" fontId="3" numFmtId="0" xfId="0" applyAlignment="1" applyFont="1">
      <alignment wrapText="1"/>
    </xf>
    <xf borderId="3" fillId="3" fontId="3" numFmtId="0" xfId="0" applyAlignment="1" applyBorder="1" applyFill="1" applyFont="1">
      <alignment horizontal="left" vertical="center" wrapText="1"/>
    </xf>
    <xf borderId="3" fillId="3" fontId="1" numFmtId="0" xfId="0" applyAlignment="1" applyBorder="1" applyFont="1">
      <alignment horizontal="center" vertical="center" wrapText="1"/>
    </xf>
    <xf borderId="0" fillId="0" fontId="3" numFmtId="0" xfId="0" applyAlignment="1" applyFont="1">
      <alignment wrapText="1"/>
    </xf>
    <xf borderId="3" fillId="4" fontId="3" numFmtId="0" xfId="0" applyAlignment="1" applyBorder="1" applyFill="1" applyFont="1">
      <alignment vertical="center" wrapText="1"/>
    </xf>
    <xf borderId="3" fillId="4" fontId="1" numFmtId="0" xfId="0" applyAlignment="1" applyBorder="1" applyFont="1">
      <alignment horizontal="center" vertical="center" wrapText="1"/>
    </xf>
    <xf borderId="3" fillId="3" fontId="4" numFmtId="0" xfId="0" applyAlignment="1" applyBorder="1" applyFont="1">
      <alignment vertical="center" wrapText="1"/>
    </xf>
    <xf borderId="3" fillId="5" fontId="3" numFmtId="0" xfId="0" applyAlignment="1" applyBorder="1" applyFill="1" applyFont="1">
      <alignment vertical="center" wrapText="1"/>
    </xf>
    <xf borderId="3" fillId="5" fontId="1" numFmtId="0" xfId="0" applyAlignment="1" applyBorder="1" applyFont="1">
      <alignment horizontal="center" vertical="center" wrapText="1"/>
    </xf>
    <xf borderId="3" fillId="6" fontId="3" numFmtId="0" xfId="0" applyAlignment="1" applyBorder="1" applyFill="1" applyFont="1">
      <alignment vertical="center" wrapText="1"/>
    </xf>
    <xf borderId="3" fillId="6" fontId="1" numFmtId="0" xfId="0" applyAlignment="1" applyBorder="1" applyFont="1">
      <alignment horizontal="center" vertical="center" wrapText="1"/>
    </xf>
    <xf borderId="3" fillId="3" fontId="5" numFmtId="0" xfId="0" applyAlignment="1" applyBorder="1" applyFont="1">
      <alignment horizontal="center" vertical="center" wrapText="1"/>
    </xf>
    <xf borderId="3" fillId="3" fontId="1" numFmtId="0" xfId="0" applyAlignment="1" applyBorder="1" applyFont="1">
      <alignment wrapText="1"/>
    </xf>
    <xf borderId="4" fillId="3" fontId="1" numFmtId="0" xfId="0" applyAlignment="1" applyBorder="1" applyFont="1">
      <alignment wrapText="1"/>
    </xf>
    <xf borderId="5" fillId="3" fontId="1" numFmtId="0" xfId="0" applyAlignment="1" applyBorder="1" applyFont="1">
      <alignment wrapText="1"/>
    </xf>
    <xf borderId="6" fillId="3" fontId="1" numFmtId="0" xfId="0" applyAlignment="1" applyBorder="1" applyFont="1">
      <alignment wrapText="1"/>
    </xf>
    <xf borderId="0" fillId="3" fontId="1" numFmtId="0" xfId="0" applyAlignment="1" applyFont="1">
      <alignment wrapText="1"/>
    </xf>
    <xf borderId="2" fillId="3" fontId="1" numFmtId="0" xfId="0" applyAlignment="1" applyBorder="1" applyFont="1">
      <alignment wrapText="1"/>
    </xf>
    <xf borderId="0" fillId="3" fontId="1" numFmtId="0" xfId="0" applyAlignment="1" applyFont="1">
      <alignment wrapText="1"/>
    </xf>
    <xf borderId="7" fillId="3" fontId="1" numFmtId="0" xfId="0" applyAlignment="1" applyBorder="1" applyFont="1">
      <alignment wrapText="1"/>
    </xf>
    <xf borderId="1" fillId="3" fontId="1" numFmtId="0" xfId="0" applyAlignment="1" applyBorder="1" applyFont="1">
      <alignment wrapText="1"/>
    </xf>
    <xf borderId="8" fillId="3" fontId="1" numFmtId="0" xfId="0" applyAlignment="1" applyBorder="1" applyFont="1">
      <alignment wrapText="1"/>
    </xf>
    <xf borderId="3" fillId="3" fontId="6" numFmtId="0" xfId="0" applyAlignment="1" applyBorder="1" applyFont="1">
      <alignment horizontal="center" vertical="center" wrapText="1"/>
    </xf>
    <xf borderId="3" fillId="3" fontId="7" numFmtId="0" xfId="0" applyAlignment="1" applyBorder="1" applyFont="1">
      <alignment wrapText="1"/>
    </xf>
    <xf borderId="4" fillId="3" fontId="7" numFmtId="0" xfId="0" applyAlignment="1" applyBorder="1" applyFont="1">
      <alignment wrapText="1"/>
    </xf>
    <xf borderId="5" fillId="3" fontId="7" numFmtId="0" xfId="0" applyAlignment="1" applyBorder="1" applyFont="1">
      <alignment wrapText="1"/>
    </xf>
    <xf borderId="6" fillId="3" fontId="7" numFmtId="0" xfId="0" applyAlignment="1" applyBorder="1" applyFont="1">
      <alignment wrapText="1"/>
    </xf>
    <xf borderId="0" fillId="3" fontId="7" numFmtId="0" xfId="0" applyAlignment="1" applyFont="1">
      <alignment vertical="center" wrapText="1"/>
    </xf>
    <xf borderId="0" fillId="3" fontId="7" numFmtId="0" xfId="0" applyAlignment="1" applyFont="1">
      <alignment wrapText="1"/>
    </xf>
    <xf borderId="2" fillId="3" fontId="7" numFmtId="0" xfId="0" applyAlignment="1" applyBorder="1" applyFont="1">
      <alignment wrapText="1"/>
    </xf>
    <xf borderId="0" fillId="3" fontId="7" numFmtId="0" xfId="0" applyAlignment="1" applyFont="1">
      <alignment wrapText="1"/>
    </xf>
    <xf borderId="2" fillId="3" fontId="7" numFmtId="0" xfId="0" applyAlignment="1" applyBorder="1" applyFont="1">
      <alignment vertical="center" wrapText="1"/>
    </xf>
    <xf borderId="7" fillId="3" fontId="7" numFmtId="0" xfId="0" applyAlignment="1" applyBorder="1" applyFont="1">
      <alignment wrapText="1"/>
    </xf>
    <xf borderId="1" fillId="3" fontId="7" numFmtId="0" xfId="0" applyAlignment="1" applyBorder="1" applyFont="1">
      <alignment wrapText="1"/>
    </xf>
    <xf borderId="8" fillId="3" fontId="7" numFmtId="0" xfId="0" applyAlignment="1" applyBorder="1" applyFont="1">
      <alignment wrapText="1"/>
    </xf>
    <xf borderId="9" fillId="7" fontId="4" numFmtId="0" xfId="0" applyAlignment="1" applyBorder="1" applyFill="1" applyFont="1">
      <alignment horizontal="center" vertical="center" wrapText="1"/>
    </xf>
    <xf borderId="10" fillId="0" fontId="1" numFmtId="0" xfId="0" applyAlignment="1" applyBorder="1" applyFont="1">
      <alignment wrapText="1"/>
    </xf>
    <xf borderId="11" fillId="0" fontId="1" numFmtId="0" xfId="0" applyAlignment="1" applyBorder="1" applyFont="1">
      <alignment wrapText="1"/>
    </xf>
    <xf borderId="3" fillId="8" fontId="6" numFmtId="0" xfId="0" applyAlignment="1" applyBorder="1" applyFill="1" applyFont="1">
      <alignment horizontal="center" vertical="center" wrapText="1"/>
    </xf>
    <xf borderId="3" fillId="9" fontId="1" numFmtId="0" xfId="0" applyAlignment="1" applyBorder="1" applyFill="1" applyFont="1">
      <alignment wrapText="1"/>
    </xf>
    <xf borderId="6" fillId="9" fontId="1" numFmtId="0" xfId="0" applyAlignment="1" applyBorder="1" applyFont="1">
      <alignment wrapText="1"/>
    </xf>
    <xf borderId="7" fillId="9" fontId="1" numFmtId="0" xfId="0" applyAlignment="1" applyBorder="1" applyFont="1">
      <alignment wrapText="1"/>
    </xf>
    <xf borderId="3" fillId="5" fontId="8" numFmtId="0" xfId="0" applyAlignment="1" applyBorder="1" applyFont="1">
      <alignment horizontal="center" vertical="center" wrapText="1"/>
    </xf>
    <xf borderId="12" fillId="4" fontId="1" numFmtId="0" xfId="0" applyAlignment="1" applyBorder="1" applyFont="1">
      <alignment vertical="center" wrapText="1"/>
    </xf>
    <xf borderId="13" fillId="0" fontId="1" numFmtId="0" xfId="0" applyAlignment="1" applyBorder="1" applyFont="1">
      <alignment wrapText="1"/>
    </xf>
    <xf borderId="3" fillId="6" fontId="7" numFmtId="0" xfId="0" applyAlignment="1" applyBorder="1" applyFont="1">
      <alignment horizontal="center" vertical="center" wrapText="1"/>
    </xf>
    <xf borderId="12" fillId="6" fontId="1" numFmtId="0" xfId="0" applyAlignment="1" applyBorder="1" applyFont="1">
      <alignment vertical="center" wrapText="1"/>
    </xf>
    <xf borderId="6" fillId="0" fontId="1" numFmtId="0" xfId="0" applyAlignment="1" applyBorder="1" applyFont="1">
      <alignment vertical="center" wrapText="1"/>
    </xf>
    <xf borderId="0" fillId="0" fontId="1" numFmtId="0" xfId="0" applyAlignment="1" applyFont="1">
      <alignment wrapText="1"/>
    </xf>
    <xf borderId="12" fillId="4" fontId="1" numFmtId="0" xfId="0" applyAlignment="1" applyBorder="1" applyFont="1">
      <alignment vertical="center" wrapText="1"/>
    </xf>
    <xf borderId="0" fillId="0" fontId="1" numFmtId="0" xfId="0" applyAlignment="1" applyFont="1">
      <alignment wrapText="1"/>
    </xf>
    <xf borderId="0" fillId="10" fontId="3" numFmtId="0" xfId="0" applyAlignment="1" applyFill="1" applyFont="1">
      <alignment horizontal="left" vertical="center" wrapText="1"/>
    </xf>
    <xf borderId="1" fillId="0" fontId="1" numFmtId="0" xfId="0" applyAlignment="1" applyBorder="1" applyFont="1">
      <alignment horizontal="center" vertical="center" wrapText="1"/>
    </xf>
    <xf borderId="2" fillId="10" fontId="3" numFmtId="0" xfId="0" applyAlignment="1" applyBorder="1" applyFont="1">
      <alignment horizontal="left" vertical="center" wrapText="1"/>
    </xf>
    <xf borderId="3" fillId="11" fontId="6" numFmtId="0" xfId="0" applyAlignment="1" applyBorder="1" applyFill="1" applyFont="1">
      <alignment horizontal="center" vertical="center" wrapText="1"/>
    </xf>
    <xf borderId="4" fillId="0" fontId="1" numFmtId="0" xfId="0" applyAlignment="1" applyBorder="1" applyFont="1">
      <alignment horizontal="center" vertical="center" wrapText="1"/>
    </xf>
    <xf borderId="0" fillId="0" fontId="1" numFmtId="0" xfId="0" applyAlignment="1" applyFont="1">
      <alignment horizontal="center" vertical="center" wrapText="1"/>
    </xf>
    <xf borderId="1" fillId="10" fontId="3" numFmtId="0" xfId="0" applyAlignment="1" applyBorder="1" applyFont="1">
      <alignment horizontal="left" vertical="center" wrapText="1"/>
    </xf>
    <xf borderId="0" fillId="10" fontId="1" numFmtId="0" xfId="0" applyAlignment="1" applyFont="1">
      <alignment wrapText="1"/>
    </xf>
    <xf borderId="12" fillId="12" fontId="3" numFmtId="0" xfId="0" applyAlignment="1" applyBorder="1" applyFill="1" applyFont="1">
      <alignment horizontal="left" vertical="center" wrapText="1"/>
    </xf>
    <xf borderId="12" fillId="12" fontId="3" numFmtId="0" xfId="0" applyAlignment="1" applyBorder="1" applyFont="1">
      <alignment horizontal="center" vertical="center" wrapText="1"/>
    </xf>
    <xf borderId="6" fillId="10" fontId="3" numFmtId="0" xfId="0" applyAlignment="1" applyBorder="1" applyFont="1">
      <alignment wrapText="1"/>
    </xf>
    <xf borderId="0" fillId="10" fontId="1" numFmtId="0" xfId="0" applyAlignment="1" applyFont="1">
      <alignment horizontal="center" wrapText="1"/>
    </xf>
    <xf borderId="12" fillId="13" fontId="3" numFmtId="0" xfId="0" applyAlignment="1" applyBorder="1" applyFill="1" applyFont="1">
      <alignment horizontal="left" vertical="center" wrapText="1"/>
    </xf>
    <xf borderId="12" fillId="0" fontId="1" numFmtId="0" xfId="0" applyAlignment="1" applyBorder="1" applyFont="1">
      <alignment horizontal="center" vertical="center" wrapText="1"/>
    </xf>
    <xf borderId="12" fillId="0" fontId="1" numFmtId="0" xfId="0" applyAlignment="1" applyBorder="1" applyFont="1">
      <alignment horizontal="center" vertical="center" wrapText="1"/>
    </xf>
    <xf borderId="12" fillId="0" fontId="1" numFmtId="3" xfId="0" applyAlignment="1" applyBorder="1" applyFont="1" applyNumberFormat="1">
      <alignment horizontal="center" vertical="center" wrapText="1"/>
    </xf>
    <xf borderId="6" fillId="10" fontId="1" numFmtId="0" xfId="0" applyAlignment="1" applyBorder="1" applyFont="1">
      <alignment horizontal="center" vertical="center" wrapText="1"/>
    </xf>
    <xf borderId="6" fillId="0" fontId="1" numFmtId="0" xfId="0" applyAlignment="1" applyBorder="1" applyFont="1">
      <alignment horizontal="center" vertical="center" wrapText="1"/>
    </xf>
    <xf borderId="1" fillId="10" fontId="1" numFmtId="0" xfId="0" applyAlignment="1" applyBorder="1" applyFont="1">
      <alignment wrapText="1"/>
    </xf>
    <xf borderId="1" fillId="10" fontId="1" numFmtId="0" xfId="0" applyAlignment="1" applyBorder="1" applyFont="1">
      <alignment horizontal="center" wrapText="1"/>
    </xf>
    <xf borderId="1" fillId="10" fontId="3" numFmtId="0" xfId="0" applyAlignment="1" applyBorder="1" applyFont="1">
      <alignment wrapText="1"/>
    </xf>
    <xf borderId="1" fillId="10" fontId="1" numFmtId="3" xfId="0" applyAlignment="1" applyBorder="1" applyFont="1" applyNumberFormat="1">
      <alignment horizontal="center" vertical="center" wrapText="1"/>
    </xf>
    <xf borderId="2" fillId="10" fontId="1" numFmtId="0" xfId="0" applyAlignment="1" applyBorder="1" applyFont="1">
      <alignment wrapText="1"/>
    </xf>
    <xf borderId="3" fillId="14" fontId="1" numFmtId="0" xfId="0" applyAlignment="1" applyBorder="1" applyFill="1" applyFont="1">
      <alignment horizontal="center" vertical="center" wrapText="1"/>
    </xf>
    <xf borderId="6" fillId="10" fontId="1" numFmtId="0" xfId="0" applyAlignment="1" applyBorder="1" applyFont="1">
      <alignment wrapText="1"/>
    </xf>
    <xf borderId="3" fillId="14" fontId="1" numFmtId="0" xfId="0" applyAlignment="1" applyBorder="1" applyFont="1">
      <alignment horizontal="center" vertical="center" wrapText="1"/>
    </xf>
    <xf borderId="4" fillId="14" fontId="1" numFmtId="3" xfId="0" applyAlignment="1" applyBorder="1" applyFont="1" applyNumberFormat="1">
      <alignment horizontal="center" vertical="center" wrapText="1"/>
    </xf>
    <xf borderId="4" fillId="14" fontId="1" numFmtId="0" xfId="0" applyAlignment="1" applyBorder="1" applyFont="1">
      <alignment horizontal="center" vertical="center" wrapText="1"/>
    </xf>
    <xf borderId="5" fillId="14" fontId="1" numFmtId="0" xfId="0" applyAlignment="1" applyBorder="1" applyFont="1">
      <alignment horizontal="center" vertical="center" wrapText="1"/>
    </xf>
    <xf borderId="6" fillId="14" fontId="1" numFmtId="0" xfId="0" applyAlignment="1" applyBorder="1" applyFont="1">
      <alignment horizontal="center" vertical="center" wrapText="1"/>
    </xf>
    <xf borderId="12" fillId="10" fontId="1" numFmtId="0" xfId="0" applyAlignment="1" applyBorder="1" applyFont="1">
      <alignment horizontal="center" vertical="center" wrapText="1"/>
    </xf>
    <xf borderId="4" fillId="10" fontId="1" numFmtId="0" xfId="0" applyAlignment="1" applyBorder="1" applyFont="1">
      <alignment wrapText="1"/>
    </xf>
    <xf borderId="4" fillId="10" fontId="1" numFmtId="3" xfId="0" applyAlignment="1" applyBorder="1" applyFont="1" applyNumberFormat="1">
      <alignment horizontal="center" vertical="center" wrapText="1"/>
    </xf>
    <xf borderId="4" fillId="10" fontId="1" numFmtId="0" xfId="0" applyAlignment="1" applyBorder="1" applyFont="1">
      <alignment horizontal="center" vertical="center" wrapText="1"/>
    </xf>
    <xf borderId="0" fillId="10" fontId="1" numFmtId="3" xfId="0" applyAlignment="1" applyFont="1" applyNumberFormat="1">
      <alignment horizontal="center" vertical="center" wrapText="1"/>
    </xf>
    <xf borderId="0" fillId="10" fontId="1" numFmtId="0" xfId="0" applyAlignment="1" applyFont="1">
      <alignment horizontal="center" vertical="center" wrapText="1"/>
    </xf>
    <xf borderId="0" fillId="0" fontId="9" numFmtId="3" xfId="0" applyAlignment="1" applyFont="1" applyNumberFormat="1">
      <alignment horizontal="center" wrapText="1"/>
    </xf>
    <xf borderId="0" fillId="0" fontId="9" numFmtId="0" xfId="0" applyAlignment="1" applyFont="1">
      <alignment horizontal="center" wrapText="1"/>
    </xf>
    <xf borderId="0" fillId="0" fontId="9" numFmtId="21" xfId="0" applyAlignment="1" applyFont="1" applyNumberFormat="1">
      <alignment horizontal="center" wrapText="1"/>
    </xf>
    <xf borderId="10" fillId="10" fontId="3" numFmtId="0" xfId="0" applyAlignment="1" applyBorder="1" applyFont="1">
      <alignment horizontal="left" vertical="center" wrapText="1"/>
    </xf>
    <xf borderId="10" fillId="0" fontId="1" numFmtId="0" xfId="0" applyAlignment="1" applyBorder="1" applyFont="1">
      <alignment horizontal="center" vertical="center" wrapText="1"/>
    </xf>
    <xf borderId="12" fillId="0" fontId="10" numFmtId="0" xfId="0" applyAlignment="1" applyBorder="1" applyFont="1">
      <alignment horizontal="center" vertical="center" wrapText="1"/>
    </xf>
    <xf borderId="12" fillId="0" fontId="10" numFmtId="3" xfId="0" applyAlignment="1" applyBorder="1" applyFont="1" applyNumberFormat="1">
      <alignment horizontal="center" vertical="center" wrapText="1"/>
    </xf>
    <xf borderId="10" fillId="0" fontId="1" numFmtId="0" xfId="0" applyAlignment="1" applyBorder="1" applyFont="1">
      <alignment horizontal="left" vertical="center" wrapText="1"/>
    </xf>
    <xf borderId="10" fillId="0" fontId="1" numFmtId="3" xfId="0" applyAlignment="1" applyBorder="1" applyFont="1" applyNumberFormat="1">
      <alignment horizontal="center" vertical="center" wrapText="1"/>
    </xf>
    <xf borderId="1" fillId="10" fontId="1" numFmtId="0" xfId="0" applyAlignment="1" applyBorder="1" applyFont="1">
      <alignment horizontal="center" vertical="center" wrapText="1"/>
    </xf>
    <xf borderId="13" fillId="0" fontId="1" numFmtId="0" xfId="0" applyAlignment="1" applyBorder="1" applyFont="1">
      <alignment horizontal="center" vertical="center" wrapText="1"/>
    </xf>
    <xf borderId="3" fillId="2" fontId="1" numFmtId="0" xfId="0" applyAlignment="1" applyBorder="1" applyFont="1">
      <alignment horizontal="left" vertical="top" wrapText="1"/>
    </xf>
    <xf borderId="12" fillId="0" fontId="1" numFmtId="3" xfId="0" applyAlignment="1" applyBorder="1" applyFont="1" applyNumberFormat="1">
      <alignment horizontal="center" vertical="center" wrapText="1"/>
    </xf>
    <xf borderId="4" fillId="10" fontId="1" numFmtId="0" xfId="0" applyAlignment="1" applyBorder="1" applyFont="1">
      <alignment horizontal="left" vertical="top" wrapText="1"/>
    </xf>
    <xf borderId="12" fillId="0" fontId="3" numFmtId="0" xfId="0" applyAlignment="1" applyBorder="1" applyFont="1">
      <alignment horizontal="center" vertical="center" wrapText="1"/>
    </xf>
    <xf borderId="0" fillId="10" fontId="10" numFmtId="0" xfId="0" applyAlignment="1" applyFont="1">
      <alignment wrapText="1"/>
    </xf>
    <xf borderId="12" fillId="0" fontId="1" numFmtId="0" xfId="0" applyAlignment="1" applyBorder="1" applyFont="1">
      <alignment horizontal="center" wrapText="1"/>
    </xf>
    <xf borderId="10" fillId="10" fontId="1" numFmtId="0" xfId="0" applyAlignment="1" applyBorder="1" applyFont="1">
      <alignment wrapText="1"/>
    </xf>
    <xf borderId="12" fillId="0" fontId="1" numFmtId="0" xfId="0" applyAlignment="1" applyBorder="1" applyFont="1">
      <alignment horizontal="center" vertical="center" wrapText="1"/>
    </xf>
    <xf borderId="9" fillId="0" fontId="1" numFmtId="0" xfId="0" applyAlignment="1" applyBorder="1" applyFont="1">
      <alignment wrapText="1"/>
    </xf>
    <xf borderId="10" fillId="10" fontId="1" numFmtId="0" xfId="0" applyAlignment="1" applyBorder="1" applyFont="1">
      <alignment horizontal="center" wrapText="1"/>
    </xf>
    <xf borderId="10" fillId="10" fontId="1" numFmtId="3" xfId="0" applyAlignment="1" applyBorder="1" applyFont="1" applyNumberFormat="1">
      <alignment horizontal="center" vertical="center" wrapText="1"/>
    </xf>
    <xf borderId="12" fillId="13" fontId="3" numFmtId="0" xfId="0" applyAlignment="1" applyBorder="1" applyFont="1">
      <alignment horizontal="left" wrapText="1"/>
    </xf>
    <xf borderId="12" fillId="10" fontId="1" numFmtId="0" xfId="0" applyAlignment="1" applyBorder="1" applyFont="1">
      <alignment horizontal="center" wrapText="1"/>
    </xf>
    <xf borderId="12" fillId="10" fontId="1" numFmtId="0" xfId="0" applyAlignment="1" applyBorder="1" applyFont="1">
      <alignment horizontal="center" wrapText="1"/>
    </xf>
    <xf borderId="12" fillId="13" fontId="3" numFmtId="0" xfId="0" applyAlignment="1" applyBorder="1" applyFont="1">
      <alignment horizontal="left" vertical="center" wrapText="1"/>
    </xf>
    <xf borderId="3" fillId="0" fontId="1" numFmtId="0" xfId="0" applyAlignment="1" applyBorder="1" applyFont="1">
      <alignment wrapText="1"/>
    </xf>
    <xf borderId="0" fillId="15" fontId="1" numFmtId="0" xfId="0" applyAlignment="1" applyFill="1" applyFont="1">
      <alignment wrapText="1"/>
    </xf>
    <xf borderId="0" fillId="16" fontId="11" numFmtId="0" xfId="0" applyAlignment="1" applyFill="1" applyFont="1">
      <alignment horizontal="center" vertical="center" wrapText="1"/>
    </xf>
    <xf borderId="0" fillId="16" fontId="12" numFmtId="0" xfId="0" applyAlignment="1" applyFont="1">
      <alignment horizontal="center" vertical="center" wrapText="1"/>
    </xf>
    <xf borderId="1" fillId="15" fontId="1" numFmtId="0" xfId="0" applyAlignment="1" applyBorder="1" applyFont="1">
      <alignment wrapText="1"/>
    </xf>
    <xf borderId="2" fillId="15" fontId="1" numFmtId="0" xfId="0" applyAlignment="1" applyBorder="1" applyFont="1">
      <alignment wrapText="1"/>
    </xf>
    <xf borderId="12" fillId="17" fontId="13" numFmtId="0" xfId="0" applyAlignment="1" applyBorder="1" applyFill="1" applyFont="1">
      <alignment horizontal="center" vertical="center" wrapText="1"/>
    </xf>
    <xf borderId="14" fillId="18" fontId="1" numFmtId="0" xfId="0" applyAlignment="1" applyBorder="1" applyFill="1" applyFont="1">
      <alignment horizontal="center" vertical="center" wrapText="1"/>
    </xf>
    <xf borderId="9" fillId="17" fontId="13" numFmtId="0" xfId="0" applyAlignment="1" applyBorder="1" applyFont="1">
      <alignment horizontal="center" vertical="center" wrapText="1"/>
    </xf>
    <xf borderId="12" fillId="17" fontId="13" numFmtId="0" xfId="0" applyAlignment="1" applyBorder="1" applyFont="1">
      <alignment horizontal="center" vertical="center" wrapText="1"/>
    </xf>
    <xf borderId="12" fillId="17" fontId="1" numFmtId="0" xfId="0" applyAlignment="1" applyBorder="1" applyFont="1">
      <alignment horizontal="center" vertical="center" wrapText="1"/>
    </xf>
    <xf borderId="12" fillId="19" fontId="3" numFmtId="0" xfId="0" applyAlignment="1" applyBorder="1" applyFill="1" applyFont="1">
      <alignment horizontal="center" vertical="center" wrapText="1"/>
    </xf>
    <xf borderId="13" fillId="18" fontId="1" numFmtId="0" xfId="0" applyAlignment="1" applyBorder="1" applyFont="1">
      <alignment horizontal="center" vertical="center" wrapText="1"/>
    </xf>
    <xf borderId="3" fillId="20" fontId="14" numFmtId="0" xfId="0" applyAlignment="1" applyBorder="1" applyFill="1" applyFont="1">
      <alignment horizontal="center" vertical="center" wrapText="1"/>
    </xf>
    <xf borderId="12" fillId="20" fontId="1" numFmtId="0" xfId="0" applyAlignment="1" applyBorder="1" applyFont="1">
      <alignment horizontal="center" vertical="center" wrapText="1"/>
    </xf>
    <xf borderId="3" fillId="20" fontId="1" numFmtId="0" xfId="0" applyAlignment="1" applyBorder="1" applyFont="1">
      <alignment horizontal="center" vertical="center" wrapText="1"/>
    </xf>
    <xf borderId="4" fillId="20" fontId="1" numFmtId="0" xfId="0" applyAlignment="1" applyBorder="1" applyFont="1">
      <alignment horizontal="center" vertical="center" wrapText="1"/>
    </xf>
    <xf borderId="5" fillId="20" fontId="1" numFmtId="0" xfId="0" applyAlignment="1" applyBorder="1" applyFont="1">
      <alignment horizontal="center" vertical="center" wrapText="1"/>
    </xf>
    <xf borderId="12" fillId="20" fontId="1" numFmtId="0" xfId="0" applyAlignment="1" applyBorder="1" applyFont="1">
      <alignment horizontal="center" vertical="center" wrapText="1"/>
    </xf>
    <xf borderId="14" fillId="20" fontId="1" numFmtId="0" xfId="0" applyAlignment="1" applyBorder="1" applyFont="1">
      <alignment horizontal="center" vertical="center" wrapText="1"/>
    </xf>
    <xf borderId="7" fillId="20" fontId="1" numFmtId="0" xfId="0" applyAlignment="1" applyBorder="1" applyFont="1">
      <alignment horizontal="center" vertical="center" wrapText="1"/>
    </xf>
    <xf borderId="1" fillId="20" fontId="1" numFmtId="0" xfId="0" applyAlignment="1" applyBorder="1" applyFont="1">
      <alignment horizontal="center" vertical="center" wrapText="1"/>
    </xf>
    <xf borderId="8" fillId="20" fontId="1" numFmtId="0" xfId="0" applyAlignment="1" applyBorder="1" applyFont="1">
      <alignment horizontal="center" vertical="center" wrapText="1"/>
    </xf>
    <xf borderId="9" fillId="20" fontId="10" numFmtId="0" xfId="0" applyAlignment="1" applyBorder="1" applyFont="1">
      <alignment horizontal="center" vertical="center" wrapText="1"/>
    </xf>
    <xf borderId="15" fillId="0" fontId="1" numFmtId="0" xfId="0" applyAlignment="1" applyBorder="1" applyFont="1">
      <alignment wrapText="1"/>
    </xf>
    <xf borderId="6" fillId="20" fontId="10" numFmtId="0" xfId="0" applyAlignment="1" applyBorder="1" applyFont="1">
      <alignment horizontal="center" vertical="center" wrapText="1"/>
    </xf>
    <xf borderId="0" fillId="20" fontId="10" numFmtId="0" xfId="0" applyAlignment="1" applyFont="1">
      <alignment horizontal="center" vertical="center" wrapText="1"/>
    </xf>
    <xf borderId="2" fillId="20" fontId="10" numFmtId="0" xfId="0" applyAlignment="1" applyBorder="1" applyFont="1">
      <alignment horizontal="center" vertical="center" wrapText="1"/>
    </xf>
    <xf borderId="12" fillId="20" fontId="1" numFmtId="0" xfId="0" applyAlignment="1" applyBorder="1" applyFont="1">
      <alignment horizontal="center" vertical="center" wrapText="1"/>
    </xf>
    <xf borderId="0" fillId="15" fontId="1" numFmtId="0" xfId="0" applyAlignment="1" applyFont="1">
      <alignment horizontal="center" vertical="center" wrapText="1"/>
    </xf>
    <xf borderId="2" fillId="15" fontId="1" numFmtId="0" xfId="0" applyAlignment="1" applyBorder="1" applyFont="1">
      <alignment horizontal="center" vertical="center" wrapText="1"/>
    </xf>
    <xf borderId="6" fillId="18" fontId="1" numFmtId="0" xfId="0" applyAlignment="1" applyBorder="1" applyFont="1">
      <alignment horizontal="center" vertical="center" wrapText="1"/>
    </xf>
    <xf borderId="6" fillId="20" fontId="1" numFmtId="0" xfId="0" applyAlignment="1" applyBorder="1" applyFont="1">
      <alignment horizontal="center" vertical="center" wrapText="1"/>
    </xf>
    <xf borderId="0" fillId="20" fontId="1" numFmtId="0" xfId="0" applyAlignment="1" applyFont="1">
      <alignment horizontal="center" vertical="center" wrapText="1"/>
    </xf>
    <xf borderId="2" fillId="20" fontId="1" numFmtId="0" xfId="0" applyAlignment="1" applyBorder="1" applyFont="1">
      <alignment horizontal="center" vertical="center" wrapText="1"/>
    </xf>
    <xf borderId="11" fillId="20" fontId="1" numFmtId="0" xfId="0" applyAlignment="1" applyBorder="1" applyFont="1">
      <alignment horizontal="center" vertical="center" wrapText="1"/>
    </xf>
    <xf borderId="12" fillId="20" fontId="1" numFmtId="0" xfId="0" applyAlignment="1" applyBorder="1" applyFont="1">
      <alignment horizontal="center" vertical="center" wrapText="1"/>
    </xf>
    <xf borderId="12" fillId="19" fontId="3" numFmtId="0" xfId="0" applyAlignment="1" applyBorder="1" applyFont="1">
      <alignment horizontal="center" vertical="center" wrapText="1"/>
    </xf>
    <xf borderId="15" fillId="18" fontId="1" numFmtId="0" xfId="0" applyAlignment="1" applyBorder="1" applyFont="1">
      <alignment horizontal="center" vertical="center" wrapText="1"/>
    </xf>
    <xf borderId="4" fillId="15" fontId="1" numFmtId="0" xfId="0" applyAlignment="1" applyBorder="1" applyFont="1">
      <alignment wrapText="1"/>
    </xf>
    <xf borderId="4" fillId="15" fontId="1" numFmtId="0" xfId="0" applyAlignment="1" applyBorder="1" applyFont="1">
      <alignment horizontal="center" vertical="center" wrapText="1"/>
    </xf>
    <xf borderId="0" fillId="15" fontId="15" numFmtId="0" xfId="0" applyAlignment="1" applyFont="1">
      <alignment wrapText="1"/>
    </xf>
    <xf borderId="12" fillId="21" fontId="16" numFmtId="0" xfId="0" applyAlignment="1" applyBorder="1" applyFill="1" applyFont="1">
      <alignment horizontal="center" vertical="center" wrapText="1"/>
    </xf>
    <xf borderId="9" fillId="21" fontId="16" numFmtId="0" xfId="0" applyAlignment="1" applyBorder="1" applyFont="1">
      <alignment horizontal="center" vertical="center" wrapText="1"/>
    </xf>
    <xf borderId="12" fillId="22" fontId="1" numFmtId="0" xfId="0" applyAlignment="1" applyBorder="1" applyFill="1" applyFont="1">
      <alignment horizontal="center" wrapText="1"/>
    </xf>
    <xf borderId="12" fillId="22" fontId="1" numFmtId="0" xfId="0" applyAlignment="1" applyBorder="1" applyFont="1">
      <alignment wrapText="1"/>
    </xf>
    <xf borderId="12" fillId="22" fontId="1" numFmtId="0" xfId="0" applyAlignment="1" applyBorder="1" applyFont="1">
      <alignment wrapText="1"/>
    </xf>
    <xf borderId="9" fillId="22" fontId="1" numFmtId="4" xfId="0" applyAlignment="1" applyBorder="1" applyFont="1" applyNumberFormat="1">
      <alignment wrapText="1"/>
    </xf>
    <xf borderId="3" fillId="7" fontId="1" numFmtId="0" xfId="0" applyAlignment="1" applyBorder="1" applyFont="1">
      <alignment wrapText="1"/>
    </xf>
    <xf borderId="4" fillId="7" fontId="1" numFmtId="0" xfId="0" applyAlignment="1" applyBorder="1" applyFont="1">
      <alignment wrapText="1"/>
    </xf>
    <xf borderId="5" fillId="7" fontId="1" numFmtId="0" xfId="0" applyAlignment="1" applyBorder="1" applyFont="1">
      <alignment wrapText="1"/>
    </xf>
    <xf borderId="6" fillId="7" fontId="1" numFmtId="0" xfId="0" applyAlignment="1" applyBorder="1" applyFont="1">
      <alignment wrapText="1"/>
    </xf>
    <xf borderId="0" fillId="7" fontId="1" numFmtId="0" xfId="0" applyAlignment="1" applyFont="1">
      <alignment horizontal="center" vertical="center"/>
    </xf>
    <xf borderId="2" fillId="7" fontId="1" numFmtId="0" xfId="0" applyAlignment="1" applyBorder="1" applyFont="1">
      <alignment horizontal="center" vertical="center"/>
    </xf>
    <xf borderId="6" fillId="0" fontId="1" numFmtId="0" xfId="0" applyAlignment="1" applyBorder="1" applyFont="1">
      <alignment horizontal="center" vertical="center"/>
    </xf>
    <xf borderId="0" fillId="0" fontId="1" numFmtId="0" xfId="0" applyAlignment="1" applyFont="1">
      <alignment horizontal="center" vertical="center"/>
    </xf>
    <xf borderId="0" fillId="7" fontId="1" numFmtId="0" xfId="0" applyAlignment="1" applyFont="1">
      <alignment horizontal="center" vertical="center"/>
    </xf>
    <xf borderId="12" fillId="19" fontId="1" numFmtId="0" xfId="0" applyAlignment="1" applyBorder="1" applyFont="1">
      <alignment horizontal="center" wrapText="1"/>
    </xf>
    <xf borderId="12" fillId="19" fontId="1" numFmtId="0" xfId="0" applyAlignment="1" applyBorder="1" applyFont="1">
      <alignment wrapText="1"/>
    </xf>
    <xf borderId="12" fillId="19" fontId="1" numFmtId="0" xfId="0" applyAlignment="1" applyBorder="1" applyFont="1">
      <alignment wrapText="1"/>
    </xf>
    <xf borderId="9" fillId="19" fontId="1" numFmtId="4" xfId="0" applyAlignment="1" applyBorder="1" applyFont="1" applyNumberFormat="1">
      <alignment wrapText="1"/>
    </xf>
    <xf borderId="0" fillId="7" fontId="1" numFmtId="0" xfId="0" applyAlignment="1" applyFont="1">
      <alignment wrapText="1"/>
    </xf>
    <xf borderId="2" fillId="7" fontId="1" numFmtId="0" xfId="0" applyAlignment="1" applyBorder="1" applyFont="1">
      <alignment wrapText="1"/>
    </xf>
    <xf borderId="12" fillId="23" fontId="1" numFmtId="0" xfId="0" applyAlignment="1" applyBorder="1" applyFill="1" applyFont="1">
      <alignment horizontal="center" wrapText="1"/>
    </xf>
    <xf borderId="12" fillId="23" fontId="1" numFmtId="0" xfId="0" applyAlignment="1" applyBorder="1" applyFont="1">
      <alignment wrapText="1"/>
    </xf>
    <xf borderId="12" fillId="23" fontId="1" numFmtId="0" xfId="0" applyAlignment="1" applyBorder="1" applyFont="1">
      <alignment wrapText="1"/>
    </xf>
    <xf borderId="9" fillId="23" fontId="1" numFmtId="4" xfId="0" applyAlignment="1" applyBorder="1" applyFont="1" applyNumberFormat="1">
      <alignment wrapText="1"/>
    </xf>
    <xf borderId="0" fillId="7" fontId="17" numFmtId="0" xfId="0" applyAlignment="1" applyFont="1">
      <alignment wrapText="1"/>
    </xf>
    <xf borderId="12" fillId="19" fontId="7" numFmtId="0" xfId="0" applyAlignment="1" applyBorder="1" applyFont="1">
      <alignment horizontal="center" wrapText="1"/>
    </xf>
    <xf borderId="12" fillId="19" fontId="7" numFmtId="0" xfId="0" applyAlignment="1" applyBorder="1" applyFont="1">
      <alignment wrapText="1"/>
    </xf>
    <xf borderId="12" fillId="19" fontId="7" numFmtId="0" xfId="0" applyAlignment="1" applyBorder="1" applyFont="1">
      <alignment wrapText="1"/>
    </xf>
    <xf borderId="9" fillId="19" fontId="7" numFmtId="4" xfId="0" applyAlignment="1" applyBorder="1" applyFont="1" applyNumberFormat="1">
      <alignment wrapText="1"/>
    </xf>
    <xf borderId="0" fillId="7" fontId="1" numFmtId="0" xfId="0" applyAlignment="1" applyFont="1">
      <alignment wrapText="1"/>
    </xf>
    <xf borderId="12" fillId="18" fontId="1" numFmtId="0" xfId="0" applyAlignment="1" applyBorder="1" applyFont="1">
      <alignment horizontal="center" wrapText="1"/>
    </xf>
    <xf borderId="12" fillId="18" fontId="1" numFmtId="0" xfId="0" applyAlignment="1" applyBorder="1" applyFont="1">
      <alignment wrapText="1"/>
    </xf>
    <xf borderId="12" fillId="18" fontId="1" numFmtId="0" xfId="0" applyAlignment="1" applyBorder="1" applyFont="1">
      <alignment wrapText="1"/>
    </xf>
    <xf borderId="9" fillId="18" fontId="1" numFmtId="4" xfId="0" applyAlignment="1" applyBorder="1" applyFont="1" applyNumberFormat="1">
      <alignment wrapText="1"/>
    </xf>
    <xf borderId="12" fillId="23" fontId="7" numFmtId="0" xfId="0" applyAlignment="1" applyBorder="1" applyFont="1">
      <alignment horizontal="center" wrapText="1"/>
    </xf>
    <xf borderId="12" fillId="23" fontId="7" numFmtId="0" xfId="0" applyAlignment="1" applyBorder="1" applyFont="1">
      <alignment wrapText="1"/>
    </xf>
    <xf borderId="12" fillId="23" fontId="7" numFmtId="0" xfId="0" applyAlignment="1" applyBorder="1" applyFont="1">
      <alignment wrapText="1"/>
    </xf>
    <xf borderId="9" fillId="23" fontId="7" numFmtId="4" xfId="0" applyAlignment="1" applyBorder="1" applyFont="1" applyNumberFormat="1">
      <alignment wrapText="1"/>
    </xf>
    <xf borderId="0" fillId="7" fontId="1" numFmtId="0" xfId="0" applyAlignment="1" applyFont="1">
      <alignment wrapText="1"/>
    </xf>
    <xf borderId="12" fillId="18" fontId="7" numFmtId="0" xfId="0" applyAlignment="1" applyBorder="1" applyFont="1">
      <alignment horizontal="center" wrapText="1"/>
    </xf>
    <xf borderId="12" fillId="18" fontId="7" numFmtId="0" xfId="0" applyAlignment="1" applyBorder="1" applyFont="1">
      <alignment wrapText="1"/>
    </xf>
    <xf borderId="12" fillId="18" fontId="7" numFmtId="0" xfId="0" applyAlignment="1" applyBorder="1" applyFont="1">
      <alignment wrapText="1"/>
    </xf>
    <xf borderId="9" fillId="18" fontId="7" numFmtId="4" xfId="0" applyAlignment="1" applyBorder="1" applyFont="1" applyNumberFormat="1">
      <alignment wrapText="1"/>
    </xf>
    <xf borderId="0" fillId="7" fontId="18" numFmtId="0" xfId="0" applyAlignment="1" applyFont="1">
      <alignment horizontal="center" wrapText="1"/>
    </xf>
    <xf borderId="12" fillId="18" fontId="7" numFmtId="0" xfId="0" applyAlignment="1" applyBorder="1" applyFont="1">
      <alignment horizontal="center" wrapText="1"/>
    </xf>
    <xf borderId="12" fillId="18" fontId="7" numFmtId="0" xfId="0" applyAlignment="1" applyBorder="1" applyFont="1">
      <alignment wrapText="1"/>
    </xf>
    <xf borderId="4" fillId="10" fontId="1" numFmtId="0" xfId="0" applyAlignment="1" applyBorder="1" applyFont="1">
      <alignment wrapText="1"/>
    </xf>
    <xf borderId="12" fillId="19" fontId="1" numFmtId="0" xfId="0" applyAlignment="1" applyBorder="1" applyFont="1">
      <alignment horizontal="center" wrapText="1"/>
    </xf>
    <xf borderId="12" fillId="23" fontId="1" numFmtId="0" xfId="0" applyAlignment="1" applyBorder="1" applyFont="1">
      <alignment horizontal="center" wrapText="1"/>
    </xf>
    <xf borderId="0" fillId="0" fontId="19" numFmtId="0" xfId="0" applyAlignment="1" applyFont="1">
      <alignment wrapText="1"/>
    </xf>
    <xf borderId="12" fillId="18" fontId="1" numFmtId="0" xfId="0" applyAlignment="1" applyBorder="1" applyFont="1">
      <alignment horizontal="center" wrapText="1"/>
    </xf>
    <xf borderId="12" fillId="22" fontId="1" numFmtId="0" xfId="0" applyAlignment="1" applyBorder="1" applyFont="1">
      <alignment horizontal="center" wrapText="1"/>
    </xf>
    <xf borderId="0" fillId="10" fontId="3" numFmtId="0" xfId="0" applyAlignment="1" applyFont="1">
      <alignment horizontal="center" wrapText="1"/>
    </xf>
    <xf borderId="3" fillId="24" fontId="6" numFmtId="0" xfId="0" applyAlignment="1" applyBorder="1" applyFill="1" applyFont="1">
      <alignment horizontal="center" vertical="center" wrapText="1"/>
    </xf>
    <xf borderId="4" fillId="0" fontId="1" numFmtId="4" xfId="0" applyAlignment="1" applyBorder="1" applyFont="1" applyNumberFormat="1">
      <alignment wrapText="1"/>
    </xf>
    <xf borderId="0" fillId="0" fontId="1" numFmtId="4" xfId="0" applyAlignment="1" applyFont="1" applyNumberFormat="1">
      <alignment wrapText="1"/>
    </xf>
    <xf borderId="3" fillId="11" fontId="1" numFmtId="0" xfId="0" applyAlignment="1" applyBorder="1" applyFont="1">
      <alignment wrapText="1"/>
    </xf>
    <xf borderId="4" fillId="11" fontId="1" numFmtId="0" xfId="0" applyAlignment="1" applyBorder="1" applyFont="1">
      <alignment wrapText="1"/>
    </xf>
    <xf borderId="5" fillId="11" fontId="1" numFmtId="0" xfId="0" applyAlignment="1" applyBorder="1" applyFont="1">
      <alignment wrapText="1"/>
    </xf>
    <xf borderId="6" fillId="11" fontId="1" numFmtId="0" xfId="0" applyAlignment="1" applyBorder="1" applyFont="1">
      <alignment wrapText="1"/>
    </xf>
    <xf borderId="0" fillId="11" fontId="1" numFmtId="0" xfId="0" applyAlignment="1" applyFont="1">
      <alignment wrapText="1"/>
    </xf>
    <xf borderId="2" fillId="11" fontId="1" numFmtId="0" xfId="0" applyAlignment="1" applyBorder="1" applyFont="1">
      <alignment wrapText="1"/>
    </xf>
    <xf borderId="9" fillId="0" fontId="8" numFmtId="0" xfId="0" applyAlignment="1" applyBorder="1" applyFont="1">
      <alignment horizontal="center" vertical="center" wrapText="1"/>
    </xf>
    <xf borderId="6" fillId="11" fontId="8" numFmtId="0" xfId="0" applyAlignment="1" applyBorder="1" applyFont="1">
      <alignment wrapText="1"/>
    </xf>
    <xf borderId="0" fillId="11" fontId="8" numFmtId="0" xfId="0" applyAlignment="1" applyFont="1">
      <alignment wrapText="1"/>
    </xf>
    <xf borderId="0" fillId="11" fontId="1" numFmtId="0" xfId="0" applyAlignment="1" applyFont="1">
      <alignment wrapText="1"/>
    </xf>
    <xf borderId="6" fillId="11" fontId="1" numFmtId="0" xfId="0" applyAlignment="1" applyBorder="1" applyFont="1">
      <alignment wrapText="1"/>
    </xf>
    <xf borderId="12" fillId="0" fontId="1" numFmtId="0" xfId="0" applyAlignment="1" applyBorder="1" applyFont="1">
      <alignment horizontal="center" vertical="center" wrapText="1"/>
    </xf>
    <xf borderId="12" fillId="0" fontId="1" numFmtId="9" xfId="0" applyAlignment="1" applyBorder="1" applyFont="1" applyNumberFormat="1">
      <alignment horizontal="center" vertical="center" wrapText="1"/>
    </xf>
    <xf borderId="6" fillId="11" fontId="1" numFmtId="0" xfId="0" applyAlignment="1" applyBorder="1" applyFont="1">
      <alignment horizontal="center" vertical="center" wrapText="1"/>
    </xf>
    <xf borderId="0" fillId="11" fontId="1" numFmtId="0" xfId="0" applyAlignment="1" applyFont="1">
      <alignment horizontal="center" vertical="center" wrapText="1"/>
    </xf>
    <xf borderId="0" fillId="11" fontId="1" numFmtId="0" xfId="0" applyAlignment="1" applyFont="1">
      <alignment horizontal="center" vertical="center" wrapText="1"/>
    </xf>
    <xf borderId="2" fillId="11" fontId="1" numFmtId="0" xfId="0" applyAlignment="1" applyBorder="1" applyFont="1">
      <alignment horizontal="center" vertical="center" wrapText="1"/>
    </xf>
    <xf borderId="0" fillId="0" fontId="1" numFmtId="0" xfId="0" applyAlignment="1" applyFont="1">
      <alignment horizontal="center" vertical="center" wrapText="1"/>
    </xf>
    <xf borderId="6" fillId="11" fontId="1" numFmtId="0" xfId="0" applyAlignment="1" applyBorder="1" applyFont="1">
      <alignment wrapText="1"/>
    </xf>
    <xf borderId="0" fillId="11" fontId="1" numFmtId="0" xfId="0" applyAlignment="1" applyFont="1">
      <alignment wrapText="1"/>
    </xf>
    <xf borderId="6" fillId="11" fontId="20" numFmtId="0" xfId="0" applyAlignment="1" applyBorder="1" applyFont="1">
      <alignment horizontal="center" vertical="center" wrapText="1"/>
    </xf>
    <xf borderId="3" fillId="25" fontId="20" numFmtId="0" xfId="0" applyAlignment="1" applyBorder="1" applyFill="1" applyFont="1">
      <alignment horizontal="center" vertical="center" wrapText="1"/>
    </xf>
    <xf borderId="7" fillId="11" fontId="1" numFmtId="0" xfId="0" applyAlignment="1" applyBorder="1" applyFont="1">
      <alignment wrapText="1"/>
    </xf>
    <xf borderId="1" fillId="11" fontId="1" numFmtId="0" xfId="0" applyAlignment="1" applyBorder="1" applyFont="1">
      <alignment wrapText="1"/>
    </xf>
    <xf borderId="1" fillId="11" fontId="1" numFmtId="0" xfId="0" applyAlignment="1" applyBorder="1" applyFont="1">
      <alignment wrapText="1"/>
    </xf>
    <xf borderId="8" fillId="11" fontId="1" numFmtId="0" xfId="0" applyAlignment="1" applyBorder="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worksheet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worksheet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ravian.kirilloid.ru/villages_res.php" TargetMode="External"/><Relationship Id="rId2" Type="http://schemas.openxmlformats.org/officeDocument/2006/relationships/drawing" Target="../drawings/worksheet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2.75"/>
  <cols>
    <col customWidth="1" min="1" max="6" width="17.29"/>
    <col customWidth="1" min="7" max="7" width="21.86"/>
    <col customWidth="1" min="8" max="20" width="17.29"/>
  </cols>
  <sheetData>
    <row r="1">
      <c r="E1" s="1"/>
      <c r="F1" s="1"/>
      <c r="G1" s="1"/>
      <c r="H1" s="1"/>
      <c r="I1" s="1"/>
      <c r="J1" s="1"/>
    </row>
    <row r="2">
      <c r="D2" s="2"/>
      <c r="E2" s="3" t="s">
        <v>0</v>
      </c>
      <c r="F2" s="4"/>
      <c r="G2" s="4"/>
      <c r="H2" s="4"/>
      <c r="I2" s="4"/>
      <c r="J2" s="5"/>
      <c r="K2" s="6"/>
    </row>
    <row r="3">
      <c r="D3" s="2"/>
      <c r="E3" s="6"/>
      <c r="J3" s="2"/>
      <c r="K3" s="6"/>
    </row>
    <row r="4">
      <c r="D4" s="2"/>
      <c r="E4" s="7"/>
      <c r="F4" s="1"/>
      <c r="G4" s="1"/>
      <c r="H4" s="1"/>
      <c r="I4" s="1"/>
      <c r="J4" s="8"/>
      <c r="K4" s="6"/>
    </row>
    <row r="5">
      <c r="E5" s="4"/>
      <c r="F5" s="4"/>
      <c r="G5" s="4"/>
      <c r="H5" s="4"/>
      <c r="I5" s="4"/>
      <c r="J5" s="4"/>
    </row>
    <row r="6">
      <c r="K6" s="9"/>
    </row>
    <row r="9">
      <c r="C9" s="1"/>
      <c r="D9" s="1"/>
      <c r="E9" s="1"/>
      <c r="F9" s="1"/>
      <c r="G9" s="1"/>
      <c r="H9" s="1"/>
      <c r="K9" s="9"/>
    </row>
    <row r="10">
      <c r="B10" s="2"/>
      <c r="C10" s="10" t="s">
        <v>1</v>
      </c>
      <c r="D10" s="4"/>
      <c r="E10" s="5"/>
      <c r="F10" s="11" t="s">
        <v>2</v>
      </c>
      <c r="G10" s="4"/>
      <c r="H10" s="5"/>
      <c r="I10" s="6"/>
      <c r="K10" s="9"/>
      <c r="L10" s="12"/>
      <c r="M10" s="12"/>
    </row>
    <row r="11">
      <c r="B11" s="2"/>
      <c r="C11" s="7"/>
      <c r="D11" s="1"/>
      <c r="E11" s="8"/>
      <c r="F11" s="7"/>
      <c r="G11" s="1"/>
      <c r="H11" s="8"/>
      <c r="I11" s="6"/>
    </row>
    <row r="12">
      <c r="B12" s="2"/>
      <c r="C12" s="13" t="s">
        <v>3</v>
      </c>
      <c r="D12" s="4"/>
      <c r="E12" s="5"/>
      <c r="F12" s="14" t="s">
        <v>4</v>
      </c>
      <c r="G12" s="4"/>
      <c r="H12" s="5"/>
      <c r="I12" s="6"/>
    </row>
    <row r="13">
      <c r="B13" s="2"/>
      <c r="C13" s="7"/>
      <c r="D13" s="1"/>
      <c r="E13" s="8"/>
      <c r="F13" s="7"/>
      <c r="G13" s="1"/>
      <c r="H13" s="8"/>
      <c r="I13" s="6"/>
    </row>
    <row r="14">
      <c r="B14" s="2"/>
      <c r="C14" s="15" t="s">
        <v>5</v>
      </c>
      <c r="D14" s="4"/>
      <c r="E14" s="5"/>
      <c r="F14" s="11" t="s">
        <v>2</v>
      </c>
      <c r="G14" s="4"/>
      <c r="H14" s="5"/>
      <c r="I14" s="6"/>
    </row>
    <row r="15">
      <c r="B15" s="2"/>
      <c r="C15" s="7"/>
      <c r="D15" s="1"/>
      <c r="E15" s="8"/>
      <c r="F15" s="7"/>
      <c r="G15" s="1"/>
      <c r="H15" s="8"/>
      <c r="I15" s="6"/>
    </row>
    <row r="16">
      <c r="B16" s="2"/>
      <c r="C16" s="16" t="s">
        <v>6</v>
      </c>
      <c r="D16" s="4"/>
      <c r="E16" s="5"/>
      <c r="F16" s="17" t="s">
        <v>7</v>
      </c>
      <c r="G16" s="4"/>
      <c r="H16" s="5"/>
      <c r="I16" s="6"/>
    </row>
    <row r="17">
      <c r="B17" s="2"/>
      <c r="C17" s="7"/>
      <c r="D17" s="1"/>
      <c r="E17" s="8"/>
      <c r="F17" s="7"/>
      <c r="G17" s="1"/>
      <c r="H17" s="8"/>
      <c r="I17" s="6"/>
    </row>
    <row r="18">
      <c r="B18" s="2"/>
      <c r="C18" s="18" t="s">
        <v>8</v>
      </c>
      <c r="D18" s="4"/>
      <c r="E18" s="5"/>
      <c r="F18" s="19" t="s">
        <v>9</v>
      </c>
      <c r="G18" s="4"/>
      <c r="H18" s="5"/>
      <c r="I18" s="6"/>
    </row>
    <row r="19">
      <c r="B19" s="2"/>
      <c r="C19" s="7"/>
      <c r="D19" s="1"/>
      <c r="E19" s="8"/>
      <c r="F19" s="7"/>
      <c r="G19" s="1"/>
      <c r="H19" s="8"/>
      <c r="I19" s="6"/>
    </row>
    <row r="20">
      <c r="C20" s="4"/>
      <c r="D20" s="4"/>
      <c r="E20" s="4"/>
      <c r="F20" s="4"/>
      <c r="G20" s="4"/>
      <c r="H20" s="4"/>
    </row>
    <row r="22">
      <c r="E22" s="1"/>
      <c r="F22" s="1"/>
      <c r="G22" s="1"/>
      <c r="H22" s="1"/>
      <c r="I22" s="1"/>
      <c r="J22" s="1"/>
    </row>
    <row r="23" ht="27.75" customHeight="1">
      <c r="B23" s="1"/>
      <c r="C23" s="1"/>
      <c r="D23" s="8"/>
      <c r="E23" s="20" t="s">
        <v>10</v>
      </c>
      <c r="F23" s="4"/>
      <c r="G23" s="4"/>
      <c r="H23" s="4"/>
      <c r="I23" s="4"/>
      <c r="J23" s="5"/>
      <c r="K23" s="7"/>
      <c r="L23" s="1"/>
      <c r="M23" s="1"/>
    </row>
    <row r="24">
      <c r="A24" s="2"/>
      <c r="B24" s="21"/>
      <c r="C24" s="22"/>
      <c r="D24" s="23"/>
      <c r="E24" s="7"/>
      <c r="F24" s="1"/>
      <c r="G24" s="1"/>
      <c r="H24" s="1"/>
      <c r="I24" s="1"/>
      <c r="J24" s="8"/>
      <c r="K24" s="21"/>
      <c r="L24" s="22"/>
      <c r="M24" s="23"/>
      <c r="N24" s="6"/>
    </row>
    <row r="25">
      <c r="A25" s="2"/>
      <c r="B25" s="24"/>
      <c r="C25" s="25"/>
      <c r="D25" s="25"/>
      <c r="E25" s="22"/>
      <c r="F25" s="22"/>
      <c r="G25" s="22"/>
      <c r="H25" s="22"/>
      <c r="I25" s="22"/>
      <c r="J25" s="22"/>
      <c r="K25" s="25"/>
      <c r="L25" s="25"/>
      <c r="M25" s="26"/>
      <c r="N25" s="6"/>
    </row>
    <row r="26">
      <c r="A26" s="2"/>
      <c r="B26" s="24"/>
      <c r="C26" s="27" t="s">
        <v>11</v>
      </c>
      <c r="M26" s="26"/>
      <c r="N26" s="6"/>
    </row>
    <row r="27">
      <c r="A27" s="2"/>
      <c r="B27" s="24"/>
      <c r="C27" s="25"/>
      <c r="D27" s="25"/>
      <c r="E27" s="25"/>
      <c r="F27" s="25"/>
      <c r="G27" s="25"/>
      <c r="H27" s="25"/>
      <c r="I27" s="25"/>
      <c r="J27" s="25"/>
      <c r="K27" s="25"/>
      <c r="L27" s="25"/>
      <c r="M27" s="26"/>
      <c r="N27" s="6"/>
    </row>
    <row r="28">
      <c r="A28" s="2"/>
      <c r="B28" s="24"/>
      <c r="C28" s="27" t="s">
        <v>12</v>
      </c>
      <c r="M28" s="26"/>
      <c r="N28" s="6"/>
    </row>
    <row r="29">
      <c r="A29" s="2"/>
      <c r="B29" s="24"/>
      <c r="C29" s="25"/>
      <c r="D29" s="25"/>
      <c r="E29" s="25"/>
      <c r="F29" s="25"/>
      <c r="G29" s="25"/>
      <c r="H29" s="25"/>
      <c r="I29" s="25"/>
      <c r="J29" s="25"/>
      <c r="K29" s="25"/>
      <c r="L29" s="25"/>
      <c r="M29" s="26"/>
      <c r="N29" s="6"/>
    </row>
    <row r="30">
      <c r="A30" s="2"/>
      <c r="B30" s="24"/>
      <c r="C30" s="27" t="s">
        <v>13</v>
      </c>
      <c r="M30" s="26"/>
      <c r="N30" s="6"/>
    </row>
    <row r="31">
      <c r="A31" s="2"/>
      <c r="B31" s="24"/>
      <c r="C31" s="25"/>
      <c r="D31" s="25"/>
      <c r="E31" s="25"/>
      <c r="F31" s="25"/>
      <c r="G31" s="25"/>
      <c r="H31" s="25"/>
      <c r="I31" s="25"/>
      <c r="J31" s="25"/>
      <c r="K31" s="25"/>
      <c r="L31" s="25"/>
      <c r="M31" s="26"/>
      <c r="N31" s="6"/>
    </row>
    <row r="32">
      <c r="A32" s="2"/>
      <c r="B32" s="24"/>
      <c r="C32" s="27" t="s">
        <v>14</v>
      </c>
      <c r="M32" s="26"/>
      <c r="N32" s="6"/>
    </row>
    <row r="33">
      <c r="A33" s="2"/>
      <c r="B33" s="24"/>
      <c r="C33" s="25"/>
      <c r="D33" s="25"/>
      <c r="E33" s="25"/>
      <c r="F33" s="25"/>
      <c r="G33" s="25"/>
      <c r="H33" s="25"/>
      <c r="I33" s="25"/>
      <c r="J33" s="25"/>
      <c r="K33" s="25"/>
      <c r="L33" s="25"/>
      <c r="M33" s="26"/>
      <c r="N33" s="6"/>
    </row>
    <row r="34">
      <c r="A34" s="2"/>
      <c r="B34" s="24"/>
      <c r="C34" s="27" t="s">
        <v>15</v>
      </c>
      <c r="M34" s="26"/>
      <c r="N34" s="6"/>
    </row>
    <row r="35">
      <c r="A35" s="2"/>
      <c r="B35" s="28"/>
      <c r="C35" s="29"/>
      <c r="D35" s="29"/>
      <c r="E35" s="29"/>
      <c r="F35" s="29"/>
      <c r="G35" s="29"/>
      <c r="H35" s="29"/>
      <c r="I35" s="29"/>
      <c r="J35" s="29"/>
      <c r="K35" s="29"/>
      <c r="L35" s="29"/>
      <c r="M35" s="30"/>
      <c r="N35" s="6"/>
    </row>
    <row r="36">
      <c r="B36" s="4"/>
      <c r="C36" s="4"/>
      <c r="D36" s="4"/>
      <c r="E36" s="4"/>
      <c r="F36" s="4"/>
      <c r="G36" s="4"/>
      <c r="H36" s="4"/>
      <c r="I36" s="4"/>
      <c r="J36" s="4"/>
      <c r="K36" s="4"/>
      <c r="L36" s="4"/>
      <c r="M36" s="4"/>
    </row>
    <row r="40">
      <c r="E40" s="1"/>
      <c r="F40" s="1"/>
      <c r="G40" s="1"/>
      <c r="H40" s="1"/>
      <c r="I40" s="1"/>
      <c r="J40" s="1"/>
    </row>
    <row r="41" ht="27.75" customHeight="1">
      <c r="B41" s="1"/>
      <c r="C41" s="1"/>
      <c r="D41" s="8"/>
      <c r="E41" s="31" t="s">
        <v>16</v>
      </c>
      <c r="F41" s="4"/>
      <c r="G41" s="4"/>
      <c r="H41" s="4"/>
      <c r="I41" s="4"/>
      <c r="J41" s="5"/>
      <c r="K41" s="7"/>
      <c r="L41" s="1"/>
      <c r="M41" s="1"/>
    </row>
    <row r="42">
      <c r="A42" s="2"/>
      <c r="B42" s="32"/>
      <c r="C42" s="33"/>
      <c r="D42" s="34"/>
      <c r="E42" s="7"/>
      <c r="F42" s="1"/>
      <c r="G42" s="1"/>
      <c r="H42" s="1"/>
      <c r="I42" s="1"/>
      <c r="J42" s="8"/>
      <c r="K42" s="32"/>
      <c r="L42" s="33"/>
      <c r="M42" s="34"/>
      <c r="N42" s="6"/>
    </row>
    <row r="43" ht="34.5" customHeight="1">
      <c r="A43" s="2"/>
      <c r="B43" s="35"/>
      <c r="C43" s="36" t="s">
        <v>17</v>
      </c>
      <c r="I43" s="33"/>
      <c r="J43" s="33"/>
      <c r="K43" s="37"/>
      <c r="L43" s="37"/>
      <c r="M43" s="38"/>
      <c r="N43" s="6"/>
    </row>
    <row r="44">
      <c r="A44" s="2"/>
      <c r="B44" s="35"/>
      <c r="C44" s="37"/>
      <c r="D44" s="37"/>
      <c r="E44" s="37"/>
      <c r="F44" s="37"/>
      <c r="G44" s="37"/>
      <c r="H44" s="37"/>
      <c r="I44" s="37"/>
      <c r="J44" s="37"/>
      <c r="K44" s="37"/>
      <c r="L44" s="37"/>
      <c r="M44" s="38"/>
      <c r="N44" s="6"/>
    </row>
    <row r="45">
      <c r="A45" s="2"/>
      <c r="B45" s="35"/>
      <c r="C45" s="39" t="s">
        <v>18</v>
      </c>
      <c r="J45" s="37"/>
      <c r="K45" s="37"/>
      <c r="L45" s="37"/>
      <c r="M45" s="38"/>
      <c r="N45" s="6"/>
    </row>
    <row r="46">
      <c r="A46" s="2"/>
      <c r="B46" s="35"/>
      <c r="C46" s="37"/>
      <c r="D46" s="37"/>
      <c r="E46" s="37"/>
      <c r="F46" s="37"/>
      <c r="G46" s="37"/>
      <c r="H46" s="37"/>
      <c r="I46" s="37"/>
      <c r="J46" s="37"/>
      <c r="K46" s="37"/>
      <c r="L46" s="37"/>
      <c r="M46" s="38"/>
      <c r="N46" s="6"/>
    </row>
    <row r="47">
      <c r="A47" s="2"/>
      <c r="B47" s="35"/>
      <c r="C47" s="37"/>
      <c r="D47" s="39" t="s">
        <v>19</v>
      </c>
      <c r="H47" s="37"/>
      <c r="I47" s="37"/>
      <c r="J47" s="37"/>
      <c r="K47" s="37"/>
      <c r="L47" s="37"/>
      <c r="M47" s="38"/>
      <c r="N47" s="6"/>
    </row>
    <row r="48">
      <c r="A48" s="2"/>
      <c r="B48" s="35"/>
      <c r="C48" s="37"/>
      <c r="D48" s="37"/>
      <c r="E48" s="37"/>
      <c r="F48" s="37"/>
      <c r="G48" s="37"/>
      <c r="H48" s="37"/>
      <c r="I48" s="37"/>
      <c r="J48" s="37"/>
      <c r="K48" s="37"/>
      <c r="L48" s="37"/>
      <c r="M48" s="38"/>
      <c r="N48" s="6"/>
    </row>
    <row r="49" ht="24.0" customHeight="1">
      <c r="A49" s="2"/>
      <c r="B49" s="35"/>
      <c r="C49" s="39" t="s">
        <v>20</v>
      </c>
      <c r="F49" s="37"/>
      <c r="G49" s="37"/>
      <c r="H49" s="37"/>
      <c r="I49" s="37"/>
      <c r="J49" s="37"/>
      <c r="K49" s="37"/>
      <c r="L49" s="37"/>
      <c r="M49" s="38"/>
      <c r="N49" s="6"/>
    </row>
    <row r="50">
      <c r="A50" s="2"/>
      <c r="B50" s="35"/>
      <c r="C50" s="37"/>
      <c r="D50" s="37"/>
      <c r="E50" s="37"/>
      <c r="F50" s="37"/>
      <c r="G50" s="37"/>
      <c r="H50" s="37"/>
      <c r="I50" s="37"/>
      <c r="J50" s="37"/>
      <c r="K50" s="37"/>
      <c r="L50" s="37"/>
      <c r="M50" s="38"/>
      <c r="N50" s="6"/>
    </row>
    <row r="51">
      <c r="A51" s="2"/>
      <c r="B51" s="35"/>
      <c r="C51" s="37"/>
      <c r="D51" s="39" t="s">
        <v>21</v>
      </c>
      <c r="K51" s="37"/>
      <c r="L51" s="37"/>
      <c r="M51" s="38"/>
      <c r="N51" s="6"/>
    </row>
    <row r="52">
      <c r="A52" s="2"/>
      <c r="B52" s="35"/>
      <c r="C52" s="37"/>
      <c r="D52" s="37"/>
      <c r="E52" s="37"/>
      <c r="F52" s="37"/>
      <c r="G52" s="37"/>
      <c r="H52" s="37"/>
      <c r="I52" s="37"/>
      <c r="J52" s="37"/>
      <c r="K52" s="37"/>
      <c r="L52" s="37"/>
      <c r="M52" s="38"/>
      <c r="N52" s="6"/>
    </row>
    <row r="53">
      <c r="A53" s="2"/>
      <c r="B53" s="35"/>
      <c r="C53" s="37"/>
      <c r="D53" s="37"/>
      <c r="E53" s="36" t="s">
        <v>22</v>
      </c>
      <c r="M53" s="40"/>
      <c r="N53" s="6"/>
    </row>
    <row r="54">
      <c r="A54" s="2"/>
      <c r="B54" s="35"/>
      <c r="C54" s="37"/>
      <c r="D54" s="37"/>
      <c r="E54" s="37"/>
      <c r="F54" s="37"/>
      <c r="G54" s="37"/>
      <c r="H54" s="37"/>
      <c r="I54" s="37"/>
      <c r="J54" s="37"/>
      <c r="K54" s="37"/>
      <c r="L54" s="37"/>
      <c r="M54" s="38"/>
      <c r="N54" s="6"/>
    </row>
    <row r="55">
      <c r="A55" s="2"/>
      <c r="B55" s="35"/>
      <c r="C55" s="37"/>
      <c r="D55" s="37"/>
      <c r="E55" s="39" t="s">
        <v>23</v>
      </c>
      <c r="H55" s="37"/>
      <c r="I55" s="37"/>
      <c r="J55" s="37"/>
      <c r="K55" s="37"/>
      <c r="L55" s="37"/>
      <c r="M55" s="38"/>
      <c r="N55" s="6"/>
    </row>
    <row r="56">
      <c r="A56" s="2"/>
      <c r="B56" s="35"/>
      <c r="C56" s="37"/>
      <c r="D56" s="37"/>
      <c r="E56" s="37"/>
      <c r="F56" s="37"/>
      <c r="G56" s="37"/>
      <c r="H56" s="37"/>
      <c r="I56" s="37"/>
      <c r="J56" s="37"/>
      <c r="K56" s="37"/>
      <c r="L56" s="37"/>
      <c r="M56" s="38"/>
      <c r="N56" s="6"/>
    </row>
    <row r="57">
      <c r="A57" s="2"/>
      <c r="B57" s="35"/>
      <c r="C57" s="39" t="s">
        <v>24</v>
      </c>
      <c r="I57" s="37"/>
      <c r="J57" s="37"/>
      <c r="K57" s="37"/>
      <c r="L57" s="37"/>
      <c r="M57" s="38"/>
      <c r="N57" s="6"/>
    </row>
    <row r="58">
      <c r="A58" s="2"/>
      <c r="B58" s="35"/>
      <c r="C58" s="37"/>
      <c r="D58" s="37"/>
      <c r="E58" s="37"/>
      <c r="F58" s="37"/>
      <c r="G58" s="37"/>
      <c r="H58" s="37"/>
      <c r="I58" s="37"/>
      <c r="J58" s="37"/>
      <c r="K58" s="37"/>
      <c r="L58" s="37"/>
      <c r="M58" s="38"/>
      <c r="N58" s="6"/>
    </row>
    <row r="59">
      <c r="A59" s="2"/>
      <c r="B59" s="35"/>
      <c r="C59" s="39" t="s">
        <v>25</v>
      </c>
      <c r="H59" s="37"/>
      <c r="I59" s="37"/>
      <c r="J59" s="37"/>
      <c r="K59" s="37"/>
      <c r="L59" s="37"/>
      <c r="M59" s="38"/>
      <c r="N59" s="6"/>
    </row>
    <row r="60">
      <c r="A60" s="2"/>
      <c r="B60" s="41"/>
      <c r="C60" s="42"/>
      <c r="D60" s="42"/>
      <c r="E60" s="42"/>
      <c r="F60" s="42"/>
      <c r="G60" s="42"/>
      <c r="H60" s="42"/>
      <c r="I60" s="42"/>
      <c r="J60" s="42"/>
      <c r="K60" s="42"/>
      <c r="L60" s="42"/>
      <c r="M60" s="43"/>
      <c r="N60" s="6"/>
    </row>
    <row r="61">
      <c r="B61" s="4"/>
      <c r="C61" s="4"/>
      <c r="D61" s="4"/>
      <c r="E61" s="4"/>
      <c r="F61" s="4"/>
      <c r="G61" s="4"/>
      <c r="H61" s="4"/>
      <c r="I61" s="4"/>
      <c r="J61" s="4"/>
      <c r="K61" s="4"/>
      <c r="L61" s="4"/>
      <c r="M61" s="4"/>
    </row>
    <row r="62">
      <c r="C62" s="1"/>
      <c r="D62" s="1"/>
      <c r="E62" s="1"/>
      <c r="F62" s="1"/>
      <c r="G62" s="1"/>
    </row>
    <row r="63" ht="39.0" customHeight="1">
      <c r="B63" s="2"/>
      <c r="C63" s="44" t="s">
        <v>26</v>
      </c>
      <c r="D63" s="45"/>
      <c r="E63" s="45"/>
      <c r="F63" s="45"/>
      <c r="G63" s="46"/>
      <c r="H63" s="6"/>
    </row>
    <row r="64">
      <c r="C64" s="4"/>
      <c r="D64" s="4"/>
      <c r="E64" s="4"/>
      <c r="F64" s="4"/>
      <c r="G64" s="4"/>
    </row>
  </sheetData>
  <mergeCells count="30">
    <mergeCell ref="K6:M6"/>
    <mergeCell ref="E2:J4"/>
    <mergeCell ref="F16:H17"/>
    <mergeCell ref="F18:H19"/>
    <mergeCell ref="C18:E19"/>
    <mergeCell ref="C16:E17"/>
    <mergeCell ref="F14:H15"/>
    <mergeCell ref="F12:H13"/>
    <mergeCell ref="C12:E13"/>
    <mergeCell ref="C14:E15"/>
    <mergeCell ref="C10:E11"/>
    <mergeCell ref="K9:M9"/>
    <mergeCell ref="F10:H11"/>
    <mergeCell ref="C30:L30"/>
    <mergeCell ref="C32:L32"/>
    <mergeCell ref="C34:L34"/>
    <mergeCell ref="C26:L26"/>
    <mergeCell ref="E23:J24"/>
    <mergeCell ref="C28:L28"/>
    <mergeCell ref="C43:H43"/>
    <mergeCell ref="E41:J42"/>
    <mergeCell ref="E53:L53"/>
    <mergeCell ref="D51:J51"/>
    <mergeCell ref="C45:I45"/>
    <mergeCell ref="D47:G47"/>
    <mergeCell ref="C49:E49"/>
    <mergeCell ref="E55:G55"/>
    <mergeCell ref="C57:H57"/>
    <mergeCell ref="C59:G59"/>
    <mergeCell ref="C63:G63"/>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2.75"/>
  <cols>
    <col customWidth="1" min="1" max="1" width="17.29"/>
    <col customWidth="1" min="2" max="2" width="7.14"/>
    <col customWidth="1" min="3" max="3" width="29.57"/>
    <col customWidth="1" min="4" max="21" width="17.29"/>
  </cols>
  <sheetData>
    <row r="1">
      <c r="F1" s="1"/>
      <c r="G1" s="1"/>
      <c r="H1" s="1"/>
      <c r="I1" s="1"/>
      <c r="J1" s="1"/>
      <c r="K1" s="1"/>
      <c r="L1" s="1"/>
    </row>
    <row r="2">
      <c r="E2" s="2"/>
      <c r="F2" s="47" t="s">
        <v>27</v>
      </c>
      <c r="G2" s="4"/>
      <c r="H2" s="4"/>
      <c r="I2" s="4"/>
      <c r="J2" s="4"/>
      <c r="K2" s="4"/>
      <c r="L2" s="5"/>
      <c r="M2" s="6"/>
    </row>
    <row r="3">
      <c r="E3" s="2"/>
      <c r="F3" s="6"/>
      <c r="L3" s="2"/>
      <c r="M3" s="6"/>
    </row>
    <row r="4">
      <c r="E4" s="2"/>
      <c r="F4" s="6"/>
      <c r="L4" s="2"/>
      <c r="M4" s="6"/>
    </row>
    <row r="5">
      <c r="E5" s="2"/>
      <c r="F5" s="7"/>
      <c r="G5" s="1"/>
      <c r="H5" s="1"/>
      <c r="I5" s="1"/>
      <c r="J5" s="1"/>
      <c r="K5" s="1"/>
      <c r="L5" s="8"/>
      <c r="M5" s="6"/>
    </row>
    <row r="6">
      <c r="F6" s="4"/>
      <c r="G6" s="4"/>
      <c r="H6" s="4"/>
      <c r="I6" s="4"/>
      <c r="J6" s="4"/>
      <c r="K6" s="4"/>
      <c r="L6" s="4"/>
    </row>
    <row r="9">
      <c r="C9" s="1"/>
      <c r="D9" s="1"/>
      <c r="E9" s="1"/>
      <c r="F9" s="1"/>
    </row>
    <row r="10">
      <c r="B10" s="2"/>
      <c r="C10" s="48" t="s">
        <v>28</v>
      </c>
      <c r="D10" s="4"/>
      <c r="E10" s="4"/>
      <c r="F10" s="5"/>
      <c r="G10" s="6"/>
    </row>
    <row r="11">
      <c r="B11" s="2"/>
      <c r="C11" s="49" t="s">
        <v>29</v>
      </c>
      <c r="F11" s="2"/>
      <c r="G11" s="6"/>
    </row>
    <row r="12">
      <c r="B12" s="2"/>
      <c r="C12" s="6"/>
      <c r="F12" s="2"/>
      <c r="G12" s="6"/>
    </row>
    <row r="13">
      <c r="B13" s="2"/>
      <c r="C13" s="49" t="s">
        <v>30</v>
      </c>
      <c r="F13" s="2"/>
      <c r="G13" s="6"/>
    </row>
    <row r="14">
      <c r="B14" s="2"/>
      <c r="C14" s="50" t="s">
        <v>31</v>
      </c>
      <c r="D14" s="1"/>
      <c r="E14" s="1"/>
      <c r="F14" s="8"/>
      <c r="G14" s="6"/>
    </row>
    <row r="15">
      <c r="C15" s="4"/>
      <c r="D15" s="4"/>
      <c r="E15" s="4"/>
      <c r="F15" s="4"/>
    </row>
    <row r="16">
      <c r="B16" s="51" t="s">
        <v>32</v>
      </c>
      <c r="C16" s="4"/>
      <c r="D16" s="5"/>
    </row>
    <row r="17">
      <c r="B17" s="7"/>
      <c r="C17" s="1"/>
      <c r="D17" s="8"/>
    </row>
    <row r="18">
      <c r="C18" s="1"/>
    </row>
    <row r="19" ht="17.25" customHeight="1">
      <c r="B19" s="2"/>
      <c r="C19" s="52" t="s">
        <v>33</v>
      </c>
      <c r="D19" s="6"/>
    </row>
    <row r="20" ht="17.25" customHeight="1">
      <c r="B20" s="2"/>
      <c r="C20" s="52" t="s">
        <v>34</v>
      </c>
      <c r="D20" s="6"/>
      <c r="E20" s="1"/>
      <c r="F20" s="1"/>
      <c r="G20" s="1"/>
      <c r="H20" s="1"/>
    </row>
    <row r="21" ht="17.25" customHeight="1">
      <c r="B21" s="2"/>
      <c r="C21" s="52" t="s">
        <v>35</v>
      </c>
      <c r="D21" s="53"/>
      <c r="E21" s="54" t="s">
        <v>36</v>
      </c>
      <c r="F21" s="4"/>
      <c r="G21" s="4"/>
      <c r="H21" s="5"/>
      <c r="I21" s="6"/>
    </row>
    <row r="22" ht="17.25" customHeight="1">
      <c r="B22" s="2"/>
      <c r="C22" s="52" t="s">
        <v>37</v>
      </c>
      <c r="D22" s="53"/>
      <c r="E22" s="6"/>
      <c r="H22" s="2"/>
      <c r="I22" s="6"/>
    </row>
    <row r="23" ht="17.25" customHeight="1">
      <c r="B23" s="2"/>
      <c r="C23" s="55" t="s">
        <v>38</v>
      </c>
      <c r="D23" s="53"/>
      <c r="E23" s="6"/>
      <c r="H23" s="2"/>
      <c r="I23" s="6"/>
    </row>
    <row r="24" ht="17.25" customHeight="1">
      <c r="B24" s="2"/>
      <c r="C24" s="52" t="s">
        <v>39</v>
      </c>
      <c r="D24" s="53"/>
      <c r="E24" s="6"/>
      <c r="H24" s="2"/>
      <c r="I24" s="6"/>
    </row>
    <row r="25" ht="17.25" customHeight="1">
      <c r="B25" s="2"/>
      <c r="C25" s="55" t="s">
        <v>40</v>
      </c>
      <c r="D25" s="53"/>
      <c r="E25" s="7"/>
      <c r="F25" s="1"/>
      <c r="G25" s="1"/>
      <c r="H25" s="8"/>
      <c r="I25" s="6"/>
    </row>
    <row r="26" ht="17.25" customHeight="1">
      <c r="B26" s="2"/>
      <c r="C26" s="52" t="s">
        <v>41</v>
      </c>
      <c r="D26" s="6"/>
      <c r="E26" s="4"/>
      <c r="F26" s="4"/>
      <c r="G26" s="4"/>
      <c r="H26" s="4"/>
    </row>
    <row r="27" ht="17.25" customHeight="1">
      <c r="B27" s="2"/>
      <c r="C27" s="55" t="s">
        <v>42</v>
      </c>
      <c r="D27" s="6"/>
    </row>
    <row r="28" ht="17.25" customHeight="1">
      <c r="B28" s="2"/>
      <c r="C28" s="52" t="s">
        <v>43</v>
      </c>
      <c r="D28" s="6"/>
    </row>
    <row r="29" ht="17.25" customHeight="1">
      <c r="B29" s="2"/>
      <c r="C29" s="55" t="s">
        <v>44</v>
      </c>
      <c r="D29" s="6"/>
    </row>
    <row r="30" ht="17.25" customHeight="1">
      <c r="B30" s="2"/>
      <c r="C30" s="52" t="s">
        <v>45</v>
      </c>
      <c r="D30" s="6"/>
    </row>
    <row r="31" ht="17.25" customHeight="1">
      <c r="B31" s="2"/>
      <c r="C31" s="55" t="s">
        <v>46</v>
      </c>
      <c r="D31" s="6"/>
    </row>
    <row r="32" ht="17.25" customHeight="1">
      <c r="B32" s="2"/>
      <c r="C32" s="52" t="s">
        <v>47</v>
      </c>
      <c r="D32" s="6"/>
    </row>
    <row r="33" ht="17.25" customHeight="1">
      <c r="B33" s="2"/>
      <c r="C33" s="55" t="s">
        <v>48</v>
      </c>
      <c r="D33" s="6"/>
    </row>
    <row r="34" ht="17.25" customHeight="1">
      <c r="B34" s="2"/>
      <c r="C34" s="52" t="s">
        <v>49</v>
      </c>
      <c r="D34" s="6"/>
    </row>
    <row r="35" ht="17.25" customHeight="1">
      <c r="B35" s="2"/>
      <c r="C35" s="52" t="s">
        <v>50</v>
      </c>
      <c r="D35" s="6"/>
    </row>
    <row r="36" ht="17.25" customHeight="1">
      <c r="B36" s="2"/>
      <c r="C36" s="55" t="s">
        <v>51</v>
      </c>
      <c r="D36" s="6"/>
    </row>
    <row r="37" ht="17.25" customHeight="1">
      <c r="B37" s="2"/>
      <c r="C37" s="52" t="s">
        <v>52</v>
      </c>
      <c r="D37" s="6"/>
    </row>
    <row r="38" ht="17.25" customHeight="1">
      <c r="B38" s="2"/>
      <c r="C38" s="55" t="s">
        <v>53</v>
      </c>
      <c r="D38" s="6"/>
    </row>
    <row r="39" ht="17.25" customHeight="1">
      <c r="B39" s="2"/>
      <c r="C39" s="52" t="s">
        <v>54</v>
      </c>
      <c r="D39" s="6"/>
    </row>
    <row r="40" ht="17.25" customHeight="1">
      <c r="B40" s="2"/>
      <c r="C40" s="55" t="s">
        <v>55</v>
      </c>
      <c r="D40" s="6"/>
    </row>
    <row r="41" ht="17.25" customHeight="1">
      <c r="B41" s="2"/>
      <c r="C41" s="52" t="s">
        <v>56</v>
      </c>
      <c r="D41" s="6"/>
    </row>
    <row r="42" ht="17.25" customHeight="1">
      <c r="B42" s="2"/>
      <c r="C42" s="52" t="s">
        <v>57</v>
      </c>
      <c r="D42" s="6"/>
    </row>
    <row r="43" ht="17.25" customHeight="1">
      <c r="B43" s="2"/>
      <c r="C43" s="52" t="s">
        <v>58</v>
      </c>
      <c r="D43" s="6"/>
    </row>
    <row r="44" ht="17.25" customHeight="1">
      <c r="B44" s="2"/>
      <c r="C44" s="52" t="s">
        <v>59</v>
      </c>
      <c r="D44" s="56" t="s">
        <v>60</v>
      </c>
      <c r="E44" s="57" t="s">
        <v>61</v>
      </c>
    </row>
    <row r="45" ht="17.25" customHeight="1">
      <c r="B45" s="2"/>
      <c r="C45" s="55" t="s">
        <v>62</v>
      </c>
      <c r="D45" s="6"/>
    </row>
    <row r="46" ht="17.25" customHeight="1">
      <c r="B46" s="2"/>
      <c r="C46" s="52" t="s">
        <v>63</v>
      </c>
      <c r="D46" s="6"/>
    </row>
    <row r="47" ht="17.25" customHeight="1">
      <c r="B47" s="2"/>
      <c r="C47" s="55" t="s">
        <v>64</v>
      </c>
      <c r="D47" s="6"/>
    </row>
    <row r="48" ht="17.25" customHeight="1">
      <c r="B48" s="2"/>
      <c r="C48" s="52" t="s">
        <v>65</v>
      </c>
      <c r="D48" s="6"/>
    </row>
    <row r="49" ht="17.25" customHeight="1">
      <c r="B49" s="2"/>
      <c r="C49" s="55" t="s">
        <v>66</v>
      </c>
      <c r="D49" s="6"/>
    </row>
    <row r="50" ht="17.25" customHeight="1">
      <c r="B50" s="2"/>
      <c r="C50" s="52" t="s">
        <v>67</v>
      </c>
      <c r="D50" s="6"/>
    </row>
    <row r="51" ht="17.25" customHeight="1">
      <c r="B51" s="2"/>
      <c r="C51" s="58" t="s">
        <v>68</v>
      </c>
      <c r="D51" s="6"/>
    </row>
    <row r="52" ht="17.25" customHeight="1">
      <c r="B52" s="2"/>
      <c r="C52" s="52" t="s">
        <v>69</v>
      </c>
      <c r="D52" s="6"/>
    </row>
    <row r="53">
      <c r="C53" s="4"/>
    </row>
  </sheetData>
  <mergeCells count="8">
    <mergeCell ref="F2:L5"/>
    <mergeCell ref="C10:F10"/>
    <mergeCell ref="C11:F12"/>
    <mergeCell ref="C13:F13"/>
    <mergeCell ref="C14:F14"/>
    <mergeCell ref="E21:H25"/>
    <mergeCell ref="E44:K44"/>
    <mergeCell ref="B16:D17"/>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2.75"/>
  <cols>
    <col customWidth="1" min="1" max="1" width="17.29"/>
    <col customWidth="1" min="2" max="2" width="21.86"/>
    <col customWidth="1" min="3" max="21" width="17.29"/>
  </cols>
  <sheetData>
    <row r="1">
      <c r="A1" s="59" t="s">
        <v>70</v>
      </c>
      <c r="B1" s="60"/>
      <c r="C1" s="61"/>
      <c r="D1" s="61"/>
      <c r="E1" s="61"/>
      <c r="F1" s="61"/>
      <c r="G1" s="1"/>
      <c r="H1" s="1"/>
      <c r="I1" s="1"/>
      <c r="J1" s="1"/>
      <c r="K1" s="1"/>
      <c r="L1" s="1"/>
    </row>
    <row r="2">
      <c r="B2" s="62"/>
      <c r="C2" s="63" t="s">
        <v>71</v>
      </c>
      <c r="D2" s="4"/>
      <c r="E2" s="4"/>
      <c r="F2" s="4"/>
      <c r="G2" s="4"/>
      <c r="H2" s="4"/>
      <c r="I2" s="4"/>
      <c r="J2" s="4"/>
      <c r="K2" s="4"/>
      <c r="L2" s="5"/>
      <c r="M2" s="6"/>
    </row>
    <row r="3">
      <c r="B3" s="62"/>
      <c r="C3" s="6"/>
      <c r="L3" s="2"/>
      <c r="M3" s="6"/>
    </row>
    <row r="4">
      <c r="B4" s="62"/>
      <c r="C4" s="6"/>
      <c r="L4" s="2"/>
      <c r="M4" s="6"/>
    </row>
    <row r="5">
      <c r="B5" s="62"/>
      <c r="C5" s="7"/>
      <c r="D5" s="1"/>
      <c r="E5" s="1"/>
      <c r="F5" s="1"/>
      <c r="G5" s="1"/>
      <c r="H5" s="1"/>
      <c r="I5" s="1"/>
      <c r="J5" s="1"/>
      <c r="K5" s="1"/>
      <c r="L5" s="8"/>
      <c r="M5" s="6"/>
    </row>
    <row r="6">
      <c r="B6" s="60"/>
      <c r="C6" s="64"/>
      <c r="D6" s="64"/>
      <c r="E6" s="64"/>
      <c r="F6" s="64"/>
      <c r="G6" s="4"/>
      <c r="H6" s="4"/>
      <c r="I6" s="4"/>
      <c r="J6" s="4"/>
      <c r="K6" s="4"/>
      <c r="L6" s="4"/>
    </row>
    <row r="7">
      <c r="B7" s="60"/>
      <c r="C7" s="65"/>
      <c r="D7" s="65"/>
      <c r="E7" s="65"/>
      <c r="F7" s="65"/>
    </row>
    <row r="8">
      <c r="B8" s="60"/>
      <c r="C8" s="65"/>
      <c r="D8" s="65"/>
      <c r="E8" s="65"/>
      <c r="F8" s="65"/>
    </row>
    <row r="9">
      <c r="B9" s="66"/>
      <c r="C9" s="61"/>
      <c r="D9" s="61"/>
      <c r="E9" s="61"/>
      <c r="F9" s="61"/>
      <c r="G9" s="67"/>
    </row>
    <row r="10">
      <c r="A10" s="2"/>
      <c r="B10" s="68" t="s">
        <v>72</v>
      </c>
      <c r="C10" s="69" t="s">
        <v>73</v>
      </c>
      <c r="D10" s="69" t="s">
        <v>74</v>
      </c>
      <c r="E10" s="69" t="s">
        <v>75</v>
      </c>
      <c r="F10" s="69" t="s">
        <v>76</v>
      </c>
      <c r="G10" s="70"/>
      <c r="H10" s="67"/>
      <c r="I10" s="67"/>
      <c r="J10" s="71"/>
      <c r="K10" s="67"/>
      <c r="L10" s="67"/>
      <c r="M10" s="67"/>
      <c r="N10" s="67"/>
    </row>
    <row r="11">
      <c r="A11" s="2"/>
      <c r="B11" s="72" t="s">
        <v>41</v>
      </c>
      <c r="C11" s="73">
        <v>540.0</v>
      </c>
      <c r="D11" s="73">
        <v>5.0</v>
      </c>
      <c r="E11" s="74" t="str">
        <f>D11</f>
        <v>5</v>
      </c>
      <c r="F11" s="75" t="str">
        <f t="shared" ref="F11:F30" si="1">C11/D11</f>
        <v>108</v>
      </c>
      <c r="G11" s="76"/>
      <c r="H11" s="67"/>
      <c r="I11" s="67"/>
      <c r="J11" s="71"/>
      <c r="K11" s="67"/>
      <c r="L11" s="67"/>
      <c r="M11" s="67"/>
      <c r="N11" s="67"/>
    </row>
    <row r="12">
      <c r="A12" s="2"/>
      <c r="B12" s="72" t="s">
        <v>77</v>
      </c>
      <c r="C12" s="73">
        <v>685.0</v>
      </c>
      <c r="D12" s="73">
        <v>1.0</v>
      </c>
      <c r="E12" s="74" t="str">
        <f t="shared" ref="E12:E30" si="2">E11+D12</f>
        <v>6</v>
      </c>
      <c r="F12" s="75" t="str">
        <f t="shared" si="1"/>
        <v>685</v>
      </c>
      <c r="G12" s="77"/>
      <c r="H12" s="67"/>
      <c r="I12" s="67"/>
      <c r="J12" s="71"/>
      <c r="K12" s="67"/>
      <c r="L12" s="67"/>
      <c r="M12" s="67"/>
      <c r="N12" s="67"/>
    </row>
    <row r="13">
      <c r="A13" s="2"/>
      <c r="B13" s="72" t="s">
        <v>78</v>
      </c>
      <c r="C13" s="73">
        <v>885.0</v>
      </c>
      <c r="D13" s="73">
        <v>1.0</v>
      </c>
      <c r="E13" s="74" t="str">
        <f t="shared" si="2"/>
        <v>7</v>
      </c>
      <c r="F13" s="75" t="str">
        <f t="shared" si="1"/>
        <v>885</v>
      </c>
      <c r="G13" s="77"/>
      <c r="H13" s="67"/>
      <c r="I13" s="78"/>
      <c r="J13" s="79"/>
      <c r="K13" s="80"/>
      <c r="L13" s="78"/>
      <c r="M13" s="81"/>
      <c r="N13" s="67"/>
    </row>
    <row r="14">
      <c r="A14" s="2"/>
      <c r="B14" s="72" t="s">
        <v>79</v>
      </c>
      <c r="C14" s="73">
        <v>1135.0</v>
      </c>
      <c r="D14" s="73">
        <v>1.0</v>
      </c>
      <c r="E14" s="74" t="str">
        <f t="shared" si="2"/>
        <v>8</v>
      </c>
      <c r="F14" s="75" t="str">
        <f t="shared" si="1"/>
        <v>1,135</v>
      </c>
      <c r="G14" s="77"/>
      <c r="H14" s="82"/>
      <c r="I14" s="83" t="s">
        <v>80</v>
      </c>
      <c r="J14" s="4"/>
      <c r="K14" s="4"/>
      <c r="L14" s="4"/>
      <c r="M14" s="5"/>
      <c r="N14" s="84"/>
    </row>
    <row r="15">
      <c r="A15" s="2"/>
      <c r="B15" s="72" t="s">
        <v>81</v>
      </c>
      <c r="C15" s="73">
        <v>1455.0</v>
      </c>
      <c r="D15" s="73">
        <v>2.0</v>
      </c>
      <c r="E15" s="74" t="str">
        <f t="shared" si="2"/>
        <v>10</v>
      </c>
      <c r="F15" s="75" t="str">
        <f t="shared" si="1"/>
        <v>728</v>
      </c>
      <c r="G15" s="77"/>
      <c r="H15" s="82"/>
      <c r="I15" s="6"/>
      <c r="M15" s="2"/>
      <c r="N15" s="84"/>
    </row>
    <row r="16">
      <c r="A16" s="2"/>
      <c r="B16" s="72" t="s">
        <v>82</v>
      </c>
      <c r="C16" s="73">
        <v>1855.0</v>
      </c>
      <c r="D16" s="73">
        <v>2.0</v>
      </c>
      <c r="E16" s="74" t="str">
        <f t="shared" si="2"/>
        <v>12</v>
      </c>
      <c r="F16" s="75" t="str">
        <f t="shared" si="1"/>
        <v>928</v>
      </c>
      <c r="G16" s="77"/>
      <c r="H16" s="82"/>
      <c r="I16" s="6"/>
      <c r="M16" s="2"/>
      <c r="N16" s="84"/>
    </row>
    <row r="17">
      <c r="A17" s="2"/>
      <c r="B17" s="72" t="s">
        <v>83</v>
      </c>
      <c r="C17" s="73">
        <v>2370.0</v>
      </c>
      <c r="D17" s="73">
        <v>2.0</v>
      </c>
      <c r="E17" s="74" t="str">
        <f t="shared" si="2"/>
        <v>14</v>
      </c>
      <c r="F17" s="75" t="str">
        <f t="shared" si="1"/>
        <v>1,185</v>
      </c>
      <c r="G17" s="77"/>
      <c r="H17" s="82"/>
      <c r="I17" s="7"/>
      <c r="J17" s="1"/>
      <c r="K17" s="1"/>
      <c r="L17" s="1"/>
      <c r="M17" s="8"/>
      <c r="N17" s="84"/>
    </row>
    <row r="18">
      <c r="A18" s="2"/>
      <c r="B18" s="72" t="s">
        <v>84</v>
      </c>
      <c r="C18" s="73">
        <v>3040.0</v>
      </c>
      <c r="D18" s="73">
        <v>3.0</v>
      </c>
      <c r="E18" s="74" t="str">
        <f t="shared" si="2"/>
        <v>17</v>
      </c>
      <c r="F18" s="75" t="str">
        <f t="shared" si="1"/>
        <v>1,013</v>
      </c>
      <c r="G18" s="77"/>
      <c r="H18" s="82"/>
      <c r="I18" s="85"/>
      <c r="J18" s="86"/>
      <c r="K18" s="87"/>
      <c r="L18" s="87"/>
      <c r="M18" s="88"/>
      <c r="N18" s="84"/>
    </row>
    <row r="19">
      <c r="A19" s="2"/>
      <c r="B19" s="72" t="s">
        <v>85</v>
      </c>
      <c r="C19" s="73">
        <v>3885.0</v>
      </c>
      <c r="D19" s="73">
        <v>4.0</v>
      </c>
      <c r="E19" s="74" t="str">
        <f t="shared" si="2"/>
        <v>21</v>
      </c>
      <c r="F19" s="75" t="str">
        <f t="shared" si="1"/>
        <v>971</v>
      </c>
      <c r="G19" s="77"/>
      <c r="H19" s="82"/>
      <c r="I19" s="89" t="s">
        <v>86</v>
      </c>
      <c r="M19" s="2"/>
      <c r="N19" s="84"/>
    </row>
    <row r="20">
      <c r="A20" s="2"/>
      <c r="B20" s="72" t="s">
        <v>87</v>
      </c>
      <c r="C20" s="73">
        <v>4985.0</v>
      </c>
      <c r="D20" s="73">
        <v>4.0</v>
      </c>
      <c r="E20" s="74" t="str">
        <f t="shared" si="2"/>
        <v>25</v>
      </c>
      <c r="F20" s="75" t="str">
        <f t="shared" si="1"/>
        <v>1,246</v>
      </c>
      <c r="G20" s="77"/>
      <c r="H20" s="82"/>
      <c r="I20" s="6"/>
      <c r="M20" s="2"/>
      <c r="N20" s="84"/>
    </row>
    <row r="21">
      <c r="A21" s="2"/>
      <c r="B21" s="72" t="s">
        <v>88</v>
      </c>
      <c r="C21" s="90">
        <v>6375.0</v>
      </c>
      <c r="D21" s="90">
        <v>5.0</v>
      </c>
      <c r="E21" s="74" t="str">
        <f t="shared" si="2"/>
        <v>30</v>
      </c>
      <c r="F21" s="75" t="str">
        <f t="shared" si="1"/>
        <v>1,275</v>
      </c>
      <c r="G21" s="77"/>
      <c r="H21" s="82"/>
      <c r="I21" s="6"/>
      <c r="M21" s="2"/>
      <c r="N21" s="84"/>
    </row>
    <row r="22">
      <c r="A22" s="2"/>
      <c r="B22" s="72" t="s">
        <v>89</v>
      </c>
      <c r="C22" s="90">
        <v>8160.0</v>
      </c>
      <c r="D22" s="90">
        <v>6.0</v>
      </c>
      <c r="E22" s="74" t="str">
        <f t="shared" si="2"/>
        <v>36</v>
      </c>
      <c r="F22" s="75" t="str">
        <f t="shared" si="1"/>
        <v>1,360</v>
      </c>
      <c r="G22" s="77"/>
      <c r="H22" s="82"/>
      <c r="I22" s="7"/>
      <c r="J22" s="1"/>
      <c r="K22" s="1"/>
      <c r="L22" s="1"/>
      <c r="M22" s="8"/>
      <c r="N22" s="84"/>
    </row>
    <row r="23">
      <c r="A23" s="2"/>
      <c r="B23" s="72" t="s">
        <v>90</v>
      </c>
      <c r="C23" s="90">
        <v>10440.0</v>
      </c>
      <c r="D23" s="90">
        <v>7.0</v>
      </c>
      <c r="E23" s="74" t="str">
        <f t="shared" si="2"/>
        <v>43</v>
      </c>
      <c r="F23" s="75" t="str">
        <f t="shared" si="1"/>
        <v>1,491</v>
      </c>
      <c r="G23" s="77"/>
      <c r="H23" s="67"/>
      <c r="I23" s="91"/>
      <c r="J23" s="92"/>
      <c r="K23" s="93"/>
      <c r="L23" s="93"/>
      <c r="M23" s="92"/>
      <c r="N23" s="67"/>
    </row>
    <row r="24">
      <c r="A24" s="2"/>
      <c r="B24" s="72" t="s">
        <v>91</v>
      </c>
      <c r="C24" s="90">
        <v>13370.0</v>
      </c>
      <c r="D24" s="90">
        <v>8.0</v>
      </c>
      <c r="E24" s="74" t="str">
        <f t="shared" si="2"/>
        <v>51</v>
      </c>
      <c r="F24" s="75" t="str">
        <f t="shared" si="1"/>
        <v>1,671</v>
      </c>
      <c r="G24" s="77"/>
      <c r="H24" s="67"/>
      <c r="I24" s="67"/>
      <c r="J24" s="94"/>
      <c r="K24" s="95"/>
      <c r="L24" s="95"/>
      <c r="M24" s="94"/>
      <c r="N24" s="67"/>
    </row>
    <row r="25">
      <c r="A25" s="2"/>
      <c r="B25" s="72" t="s">
        <v>92</v>
      </c>
      <c r="C25" s="90">
        <v>17115.0</v>
      </c>
      <c r="D25" s="90">
        <v>11.0</v>
      </c>
      <c r="E25" s="74" t="str">
        <f t="shared" si="2"/>
        <v>62</v>
      </c>
      <c r="F25" s="75" t="str">
        <f t="shared" si="1"/>
        <v>1,556</v>
      </c>
      <c r="G25" s="77"/>
      <c r="H25" s="67"/>
      <c r="I25" s="67"/>
      <c r="J25" s="94"/>
      <c r="K25" s="95"/>
      <c r="L25" s="95"/>
      <c r="M25" s="94"/>
      <c r="N25" s="67"/>
    </row>
    <row r="26">
      <c r="A26" s="2"/>
      <c r="B26" s="72" t="s">
        <v>93</v>
      </c>
      <c r="C26" s="90">
        <v>21905.0</v>
      </c>
      <c r="D26" s="90">
        <v>12.0</v>
      </c>
      <c r="E26" s="74" t="str">
        <f t="shared" si="2"/>
        <v>74</v>
      </c>
      <c r="F26" s="75" t="str">
        <f t="shared" si="1"/>
        <v>1,825</v>
      </c>
      <c r="G26" s="77"/>
      <c r="H26" s="67"/>
      <c r="I26" s="67"/>
      <c r="J26" s="96"/>
      <c r="K26" s="97"/>
      <c r="L26" s="97"/>
      <c r="M26" s="96"/>
      <c r="N26" s="97"/>
      <c r="O26" s="98"/>
      <c r="P26" s="97"/>
    </row>
    <row r="27">
      <c r="A27" s="2"/>
      <c r="B27" s="72" t="s">
        <v>94</v>
      </c>
      <c r="C27" s="90">
        <v>28040.0</v>
      </c>
      <c r="D27" s="90">
        <v>15.0</v>
      </c>
      <c r="E27" s="74" t="str">
        <f t="shared" si="2"/>
        <v>89</v>
      </c>
      <c r="F27" s="75" t="str">
        <f t="shared" si="1"/>
        <v>1,869</v>
      </c>
      <c r="G27" s="77"/>
      <c r="H27" s="67"/>
      <c r="J27" s="97"/>
      <c r="K27" s="97"/>
      <c r="L27" s="97"/>
      <c r="M27" s="96"/>
    </row>
    <row r="28">
      <c r="A28" s="2"/>
      <c r="B28" s="72" t="s">
        <v>95</v>
      </c>
      <c r="C28" s="90">
        <v>35890.0</v>
      </c>
      <c r="D28" s="90">
        <v>17.0</v>
      </c>
      <c r="E28" s="74" t="str">
        <f t="shared" si="2"/>
        <v>106</v>
      </c>
      <c r="F28" s="75" t="str">
        <f t="shared" si="1"/>
        <v>2,111</v>
      </c>
      <c r="G28" s="77"/>
      <c r="H28" s="67"/>
      <c r="K28" s="95"/>
      <c r="L28" s="95"/>
      <c r="M28" s="94"/>
      <c r="N28" s="67"/>
    </row>
    <row r="29">
      <c r="A29" s="2"/>
      <c r="B29" s="72" t="s">
        <v>96</v>
      </c>
      <c r="C29" s="90">
        <v>45940.0</v>
      </c>
      <c r="D29" s="90">
        <v>22.0</v>
      </c>
      <c r="E29" s="74" t="str">
        <f t="shared" si="2"/>
        <v>128</v>
      </c>
      <c r="F29" s="75" t="str">
        <f t="shared" si="1"/>
        <v>2,088</v>
      </c>
      <c r="G29" s="77"/>
      <c r="H29" s="67"/>
      <c r="K29" s="95"/>
      <c r="L29" s="95"/>
      <c r="M29" s="94"/>
      <c r="N29" s="67"/>
    </row>
    <row r="30">
      <c r="A30" s="2"/>
      <c r="B30" s="72" t="s">
        <v>97</v>
      </c>
      <c r="C30" s="90">
        <v>58800.0</v>
      </c>
      <c r="D30" s="90">
        <v>25.0</v>
      </c>
      <c r="E30" s="74" t="str">
        <f t="shared" si="2"/>
        <v>153</v>
      </c>
      <c r="F30" s="75" t="str">
        <f t="shared" si="1"/>
        <v>2,352</v>
      </c>
      <c r="G30" s="77"/>
      <c r="H30" s="67"/>
      <c r="K30" s="95"/>
      <c r="L30" s="95"/>
      <c r="M30" s="94"/>
      <c r="N30" s="67"/>
    </row>
    <row r="31">
      <c r="B31" s="99"/>
      <c r="C31" s="100"/>
      <c r="D31" s="100"/>
      <c r="E31" s="100"/>
      <c r="F31" s="100"/>
      <c r="G31" s="65"/>
      <c r="H31" s="67"/>
      <c r="K31" s="95"/>
      <c r="L31" s="95"/>
      <c r="M31" s="94"/>
      <c r="N31" s="67"/>
    </row>
    <row r="32">
      <c r="A32" s="2"/>
      <c r="B32" s="72" t="s">
        <v>98</v>
      </c>
      <c r="C32" s="73">
        <v>420.0</v>
      </c>
      <c r="D32" s="73">
        <v>1.0</v>
      </c>
      <c r="E32" s="74" t="str">
        <f t="shared" ref="E32:E51" si="3">E31+D32</f>
        <v>1</v>
      </c>
      <c r="F32" s="75" t="str">
        <f>C32/D32</f>
        <v>420</v>
      </c>
      <c r="G32" s="77"/>
      <c r="H32" s="67"/>
      <c r="K32" s="95"/>
      <c r="L32" s="95"/>
      <c r="M32" s="94"/>
      <c r="N32" s="67"/>
    </row>
    <row r="33">
      <c r="A33" s="2"/>
      <c r="B33" s="72" t="s">
        <v>99</v>
      </c>
      <c r="C33" s="73">
        <v>535.0</v>
      </c>
      <c r="D33" s="73">
        <v>0.0</v>
      </c>
      <c r="E33" s="74" t="str">
        <f t="shared" si="3"/>
        <v>1</v>
      </c>
      <c r="F33" s="101" t="s">
        <v>100</v>
      </c>
      <c r="G33" s="77"/>
      <c r="H33" s="67"/>
      <c r="K33" s="95"/>
      <c r="L33" s="95"/>
      <c r="M33" s="94"/>
      <c r="N33" s="67"/>
    </row>
    <row r="34">
      <c r="A34" s="2"/>
      <c r="B34" s="72" t="s">
        <v>101</v>
      </c>
      <c r="C34" s="73">
        <v>685.0</v>
      </c>
      <c r="D34" s="73">
        <v>1.0</v>
      </c>
      <c r="E34" s="74" t="str">
        <f t="shared" si="3"/>
        <v>2</v>
      </c>
      <c r="F34" s="75" t="str">
        <f>C33+C34</f>
        <v>1,220</v>
      </c>
      <c r="G34" s="77"/>
      <c r="H34" s="67"/>
      <c r="K34" s="95"/>
      <c r="L34" s="95"/>
      <c r="M34" s="94"/>
      <c r="N34" s="67"/>
    </row>
    <row r="35">
      <c r="A35" s="2"/>
      <c r="B35" s="72" t="s">
        <v>102</v>
      </c>
      <c r="C35" s="73">
        <v>885.0</v>
      </c>
      <c r="D35" s="73">
        <v>0.0</v>
      </c>
      <c r="E35" s="74" t="str">
        <f t="shared" si="3"/>
        <v>2</v>
      </c>
      <c r="F35" s="101" t="s">
        <v>100</v>
      </c>
      <c r="G35" s="77"/>
      <c r="H35" s="67"/>
      <c r="K35" s="95"/>
      <c r="L35" s="95"/>
      <c r="M35" s="94"/>
      <c r="N35" s="67"/>
    </row>
    <row r="36">
      <c r="A36" s="2"/>
      <c r="B36" s="72" t="s">
        <v>103</v>
      </c>
      <c r="C36" s="73">
        <v>1125.0</v>
      </c>
      <c r="D36" s="73">
        <v>0.0</v>
      </c>
      <c r="E36" s="74" t="str">
        <f t="shared" si="3"/>
        <v>2</v>
      </c>
      <c r="F36" s="101" t="s">
        <v>100</v>
      </c>
      <c r="G36" s="77"/>
      <c r="H36" s="67"/>
      <c r="K36" s="95"/>
      <c r="L36" s="95"/>
      <c r="M36" s="94"/>
      <c r="N36" s="67"/>
    </row>
    <row r="37">
      <c r="A37" s="2"/>
      <c r="B37" s="72" t="s">
        <v>104</v>
      </c>
      <c r="C37" s="73">
        <v>1440.0</v>
      </c>
      <c r="D37" s="73">
        <v>1.0</v>
      </c>
      <c r="E37" s="74" t="str">
        <f t="shared" si="3"/>
        <v>3</v>
      </c>
      <c r="F37" s="75" t="str">
        <f>C35+C36+C37</f>
        <v>3,450</v>
      </c>
      <c r="G37" s="77"/>
      <c r="H37" s="67"/>
      <c r="I37" s="67"/>
      <c r="J37" s="95"/>
      <c r="K37" s="95"/>
      <c r="L37" s="95"/>
      <c r="M37" s="94"/>
      <c r="N37" s="67"/>
    </row>
    <row r="38">
      <c r="A38" s="2"/>
      <c r="B38" s="72" t="s">
        <v>105</v>
      </c>
      <c r="C38" s="73">
        <v>1845.0</v>
      </c>
      <c r="D38" s="73">
        <v>1.0</v>
      </c>
      <c r="E38" s="74" t="str">
        <f t="shared" si="3"/>
        <v>4</v>
      </c>
      <c r="F38" s="75" t="str">
        <f>C38/D38</f>
        <v>1,845</v>
      </c>
      <c r="G38" s="77"/>
      <c r="H38" s="67"/>
      <c r="I38" s="67"/>
      <c r="J38" s="95"/>
      <c r="K38" s="95"/>
      <c r="L38" s="95"/>
      <c r="M38" s="94"/>
      <c r="N38" s="67"/>
    </row>
    <row r="39">
      <c r="A39" s="2"/>
      <c r="B39" s="72" t="s">
        <v>106</v>
      </c>
      <c r="C39" s="73">
        <v>2360.0</v>
      </c>
      <c r="D39" s="73">
        <v>0.0</v>
      </c>
      <c r="E39" s="74" t="str">
        <f t="shared" si="3"/>
        <v>4</v>
      </c>
      <c r="F39" s="102" t="s">
        <v>100</v>
      </c>
      <c r="G39" s="77"/>
      <c r="H39" s="67"/>
      <c r="I39" s="67"/>
      <c r="J39" s="95"/>
      <c r="K39" s="95"/>
      <c r="L39" s="95"/>
      <c r="M39" s="94"/>
      <c r="N39" s="67"/>
    </row>
    <row r="40">
      <c r="A40" s="2"/>
      <c r="B40" s="72" t="s">
        <v>107</v>
      </c>
      <c r="C40" s="73">
        <v>3030.0</v>
      </c>
      <c r="D40" s="73">
        <v>1.0</v>
      </c>
      <c r="E40" s="74" t="str">
        <f t="shared" si="3"/>
        <v>5</v>
      </c>
      <c r="F40" s="75" t="str">
        <f>C40+C39</f>
        <v>5,390</v>
      </c>
      <c r="G40" s="77"/>
      <c r="H40" s="67"/>
      <c r="I40" s="67"/>
      <c r="J40" s="95"/>
      <c r="K40" s="95"/>
      <c r="L40" s="95"/>
      <c r="M40" s="94"/>
      <c r="N40" s="67"/>
    </row>
    <row r="41">
      <c r="A41" s="2"/>
      <c r="B41" s="72" t="s">
        <v>108</v>
      </c>
      <c r="C41" s="73">
        <v>3875.0</v>
      </c>
      <c r="D41" s="73">
        <v>1.0</v>
      </c>
      <c r="E41" s="74" t="str">
        <f t="shared" si="3"/>
        <v>6</v>
      </c>
      <c r="F41" s="75" t="str">
        <f t="shared" ref="F41:F51" si="4">C41/D41</f>
        <v>3,875</v>
      </c>
      <c r="G41" s="77"/>
      <c r="H41" s="67"/>
      <c r="I41" s="67"/>
      <c r="J41" s="95"/>
      <c r="K41" s="95"/>
      <c r="L41" s="95"/>
      <c r="M41" s="94"/>
      <c r="N41" s="67"/>
    </row>
    <row r="42">
      <c r="A42" s="2"/>
      <c r="B42" s="72" t="s">
        <v>109</v>
      </c>
      <c r="C42" s="73">
        <v>4960.0</v>
      </c>
      <c r="D42" s="73">
        <v>1.0</v>
      </c>
      <c r="E42" s="74" t="str">
        <f t="shared" si="3"/>
        <v>7</v>
      </c>
      <c r="F42" s="75" t="str">
        <f t="shared" si="4"/>
        <v>4,960</v>
      </c>
      <c r="G42" s="77"/>
      <c r="H42" s="67"/>
      <c r="I42" s="67"/>
      <c r="J42" s="95"/>
      <c r="K42" s="95"/>
      <c r="L42" s="95"/>
      <c r="M42" s="94"/>
      <c r="N42" s="67"/>
    </row>
    <row r="43">
      <c r="A43" s="2"/>
      <c r="B43" s="72" t="s">
        <v>110</v>
      </c>
      <c r="C43" s="73">
        <v>6350.0</v>
      </c>
      <c r="D43" s="73">
        <v>2.0</v>
      </c>
      <c r="E43" s="74" t="str">
        <f t="shared" si="3"/>
        <v>9</v>
      </c>
      <c r="F43" s="75" t="str">
        <f t="shared" si="4"/>
        <v>3,175</v>
      </c>
      <c r="G43" s="77"/>
      <c r="H43" s="67"/>
      <c r="I43" s="67"/>
      <c r="J43" s="95"/>
      <c r="K43" s="95"/>
      <c r="L43" s="95"/>
      <c r="M43" s="94"/>
      <c r="N43" s="67"/>
    </row>
    <row r="44">
      <c r="A44" s="2"/>
      <c r="B44" s="72" t="s">
        <v>111</v>
      </c>
      <c r="C44" s="73">
        <v>8125.0</v>
      </c>
      <c r="D44" s="73">
        <v>2.0</v>
      </c>
      <c r="E44" s="74" t="str">
        <f t="shared" si="3"/>
        <v>11</v>
      </c>
      <c r="F44" s="75" t="str">
        <f t="shared" si="4"/>
        <v>4,063</v>
      </c>
      <c r="G44" s="77"/>
      <c r="H44" s="67"/>
      <c r="I44" s="67"/>
      <c r="J44" s="95"/>
      <c r="K44" s="95"/>
      <c r="L44" s="95"/>
      <c r="M44" s="94"/>
      <c r="N44" s="67"/>
    </row>
    <row r="45">
      <c r="A45" s="2"/>
      <c r="B45" s="72" t="s">
        <v>112</v>
      </c>
      <c r="C45" s="73">
        <v>10400.0</v>
      </c>
      <c r="D45" s="73">
        <v>2.0</v>
      </c>
      <c r="E45" s="74" t="str">
        <f t="shared" si="3"/>
        <v>13</v>
      </c>
      <c r="F45" s="75" t="str">
        <f t="shared" si="4"/>
        <v>5,200</v>
      </c>
      <c r="G45" s="77"/>
      <c r="H45" s="67"/>
      <c r="I45" s="67"/>
      <c r="J45" s="95"/>
      <c r="K45" s="95"/>
      <c r="L45" s="95"/>
      <c r="M45" s="94"/>
      <c r="N45" s="67"/>
    </row>
    <row r="46">
      <c r="A46" s="2"/>
      <c r="B46" s="72" t="s">
        <v>113</v>
      </c>
      <c r="C46" s="73">
        <v>13310.0</v>
      </c>
      <c r="D46" s="73">
        <v>2.0</v>
      </c>
      <c r="E46" s="74" t="str">
        <f t="shared" si="3"/>
        <v>15</v>
      </c>
      <c r="F46" s="75" t="str">
        <f t="shared" si="4"/>
        <v>6,655</v>
      </c>
      <c r="G46" s="77"/>
      <c r="H46" s="67"/>
      <c r="I46" s="67"/>
      <c r="J46" s="95"/>
      <c r="K46" s="95"/>
      <c r="L46" s="95"/>
      <c r="M46" s="94"/>
      <c r="N46" s="67"/>
    </row>
    <row r="47">
      <c r="A47" s="2"/>
      <c r="B47" s="72" t="s">
        <v>114</v>
      </c>
      <c r="C47" s="73">
        <v>17040.0</v>
      </c>
      <c r="D47" s="73">
        <v>3.0</v>
      </c>
      <c r="E47" s="74" t="str">
        <f t="shared" si="3"/>
        <v>18</v>
      </c>
      <c r="F47" s="75" t="str">
        <f t="shared" si="4"/>
        <v>5,680</v>
      </c>
      <c r="G47" s="77"/>
      <c r="H47" s="67"/>
      <c r="I47" s="67"/>
      <c r="J47" s="95"/>
      <c r="K47" s="95"/>
      <c r="L47" s="95"/>
      <c r="M47" s="94"/>
      <c r="N47" s="67"/>
    </row>
    <row r="48">
      <c r="A48" s="2"/>
      <c r="B48" s="72" t="s">
        <v>115</v>
      </c>
      <c r="C48" s="73">
        <v>21810.0</v>
      </c>
      <c r="D48" s="73">
        <v>4.0</v>
      </c>
      <c r="E48" s="74" t="str">
        <f t="shared" si="3"/>
        <v>22</v>
      </c>
      <c r="F48" s="75" t="str">
        <f t="shared" si="4"/>
        <v>5,453</v>
      </c>
      <c r="G48" s="77"/>
      <c r="H48" s="67"/>
      <c r="I48" s="67"/>
      <c r="J48" s="95"/>
      <c r="K48" s="95"/>
      <c r="L48" s="95"/>
      <c r="M48" s="94"/>
      <c r="N48" s="67"/>
    </row>
    <row r="49">
      <c r="A49" s="2"/>
      <c r="B49" s="72" t="s">
        <v>116</v>
      </c>
      <c r="C49" s="73">
        <v>27915.0</v>
      </c>
      <c r="D49" s="73">
        <v>5.0</v>
      </c>
      <c r="E49" s="74" t="str">
        <f t="shared" si="3"/>
        <v>27</v>
      </c>
      <c r="F49" s="75" t="str">
        <f t="shared" si="4"/>
        <v>5,583</v>
      </c>
      <c r="G49" s="77"/>
      <c r="H49" s="67"/>
      <c r="I49" s="67"/>
      <c r="J49" s="95"/>
      <c r="K49" s="95"/>
      <c r="L49" s="95"/>
      <c r="M49" s="94"/>
      <c r="N49" s="67"/>
    </row>
    <row r="50">
      <c r="A50" s="2"/>
      <c r="B50" s="72" t="s">
        <v>117</v>
      </c>
      <c r="C50" s="73">
        <v>35730.0</v>
      </c>
      <c r="D50" s="73">
        <v>5.0</v>
      </c>
      <c r="E50" s="74" t="str">
        <f t="shared" si="3"/>
        <v>32</v>
      </c>
      <c r="F50" s="75" t="str">
        <f t="shared" si="4"/>
        <v>7,146</v>
      </c>
      <c r="G50" s="77"/>
      <c r="H50" s="67"/>
      <c r="I50" s="67"/>
      <c r="J50" s="95"/>
      <c r="K50" s="95"/>
      <c r="L50" s="95"/>
      <c r="M50" s="94"/>
      <c r="N50" s="67"/>
    </row>
    <row r="51">
      <c r="A51" s="2"/>
      <c r="B51" s="72" t="s">
        <v>118</v>
      </c>
      <c r="C51" s="73">
        <v>45730.0</v>
      </c>
      <c r="D51" s="73">
        <v>6.0</v>
      </c>
      <c r="E51" s="74" t="str">
        <f t="shared" si="3"/>
        <v>38</v>
      </c>
      <c r="F51" s="75" t="str">
        <f t="shared" si="4"/>
        <v>7,622</v>
      </c>
      <c r="G51" s="77"/>
      <c r="H51" s="67"/>
      <c r="I51" s="67"/>
      <c r="J51" s="95"/>
      <c r="K51" s="95"/>
      <c r="L51" s="95"/>
      <c r="M51" s="94"/>
      <c r="N51" s="67"/>
    </row>
    <row r="52">
      <c r="B52" s="103"/>
      <c r="C52" s="100"/>
      <c r="D52" s="100"/>
      <c r="E52" s="100"/>
      <c r="F52" s="104"/>
      <c r="G52" s="65"/>
      <c r="H52" s="67"/>
      <c r="I52" s="67"/>
      <c r="J52" s="95"/>
      <c r="K52" s="95"/>
      <c r="L52" s="95"/>
      <c r="M52" s="94"/>
      <c r="N52" s="67"/>
    </row>
    <row r="53">
      <c r="A53" s="2"/>
      <c r="B53" s="72" t="s">
        <v>33</v>
      </c>
      <c r="C53" s="73">
        <v>270.0</v>
      </c>
      <c r="D53" s="73">
        <v>1.0</v>
      </c>
      <c r="E53" s="74" t="str">
        <f t="shared" ref="E53:E72" si="5">E52+D53</f>
        <v>1</v>
      </c>
      <c r="F53" s="75" t="str">
        <f>C53/D53</f>
        <v>270</v>
      </c>
      <c r="G53" s="77"/>
      <c r="H53" s="67"/>
      <c r="I53" s="67"/>
      <c r="J53" s="95"/>
      <c r="K53" s="95"/>
      <c r="L53" s="95"/>
      <c r="M53" s="94"/>
      <c r="N53" s="67"/>
    </row>
    <row r="54">
      <c r="A54" s="2"/>
      <c r="B54" s="72" t="s">
        <v>119</v>
      </c>
      <c r="C54" s="73">
        <v>345.0</v>
      </c>
      <c r="D54" s="73">
        <v>0.0</v>
      </c>
      <c r="E54" s="74" t="str">
        <f t="shared" si="5"/>
        <v>1</v>
      </c>
      <c r="F54" s="101" t="s">
        <v>100</v>
      </c>
      <c r="G54" s="77"/>
      <c r="H54" s="67"/>
      <c r="I54" s="67"/>
      <c r="J54" s="95"/>
      <c r="K54" s="95"/>
      <c r="L54" s="95"/>
      <c r="M54" s="94"/>
      <c r="N54" s="67"/>
    </row>
    <row r="55">
      <c r="A55" s="2"/>
      <c r="B55" s="72" t="s">
        <v>120</v>
      </c>
      <c r="C55" s="73">
        <v>445.0</v>
      </c>
      <c r="D55" s="73">
        <v>1.0</v>
      </c>
      <c r="E55" s="74" t="str">
        <f t="shared" si="5"/>
        <v>2</v>
      </c>
      <c r="F55" s="75" t="str">
        <f>C54+C55</f>
        <v>790</v>
      </c>
      <c r="G55" s="77"/>
      <c r="H55" s="78"/>
      <c r="I55" s="78"/>
      <c r="J55" s="105"/>
      <c r="K55" s="105"/>
      <c r="L55" s="95"/>
      <c r="M55" s="94"/>
      <c r="N55" s="67"/>
    </row>
    <row r="56">
      <c r="A56" s="2"/>
      <c r="B56" s="72" t="s">
        <v>121</v>
      </c>
      <c r="C56" s="73">
        <v>565.0</v>
      </c>
      <c r="D56" s="73">
        <v>0.0</v>
      </c>
      <c r="E56" s="74" t="str">
        <f t="shared" si="5"/>
        <v>2</v>
      </c>
      <c r="F56" s="101" t="s">
        <v>100</v>
      </c>
      <c r="G56" s="106"/>
      <c r="H56" s="107" t="s">
        <v>122</v>
      </c>
      <c r="I56" s="4"/>
      <c r="J56" s="4"/>
      <c r="K56" s="5"/>
      <c r="L56" s="76"/>
      <c r="M56" s="94"/>
      <c r="N56" s="67"/>
    </row>
    <row r="57">
      <c r="A57" s="2"/>
      <c r="B57" s="72" t="s">
        <v>123</v>
      </c>
      <c r="C57" s="73">
        <v>730.0</v>
      </c>
      <c r="D57" s="73">
        <v>0.0</v>
      </c>
      <c r="E57" s="74" t="str">
        <f t="shared" si="5"/>
        <v>2</v>
      </c>
      <c r="F57" s="101" t="s">
        <v>100</v>
      </c>
      <c r="G57" s="106"/>
      <c r="H57" s="7"/>
      <c r="I57" s="1"/>
      <c r="J57" s="1"/>
      <c r="K57" s="8"/>
      <c r="L57" s="76"/>
      <c r="M57" s="94"/>
      <c r="N57" s="67"/>
    </row>
    <row r="58">
      <c r="A58" s="2"/>
      <c r="B58" s="72" t="s">
        <v>124</v>
      </c>
      <c r="C58" s="73">
        <v>930.0</v>
      </c>
      <c r="D58" s="73">
        <v>1.0</v>
      </c>
      <c r="E58" s="74" t="str">
        <f t="shared" si="5"/>
        <v>3</v>
      </c>
      <c r="F58" s="75" t="str">
        <f>C56+C57+C58</f>
        <v>2,225</v>
      </c>
      <c r="G58" s="106"/>
      <c r="H58" s="107" t="s">
        <v>125</v>
      </c>
      <c r="I58" s="4"/>
      <c r="J58" s="4"/>
      <c r="K58" s="5"/>
      <c r="L58" s="76"/>
      <c r="M58" s="94"/>
      <c r="N58" s="67"/>
    </row>
    <row r="59">
      <c r="A59" s="2"/>
      <c r="B59" s="72" t="s">
        <v>126</v>
      </c>
      <c r="C59" s="73">
        <v>1190.0</v>
      </c>
      <c r="D59" s="73">
        <v>1.0</v>
      </c>
      <c r="E59" s="74" t="str">
        <f t="shared" si="5"/>
        <v>4</v>
      </c>
      <c r="F59" s="75" t="str">
        <f>C59/D59</f>
        <v>1,190</v>
      </c>
      <c r="G59" s="106"/>
      <c r="H59" s="7"/>
      <c r="I59" s="1"/>
      <c r="J59" s="1"/>
      <c r="K59" s="8"/>
      <c r="L59" s="76"/>
      <c r="M59" s="94"/>
      <c r="N59" s="67"/>
    </row>
    <row r="60">
      <c r="A60" s="2"/>
      <c r="B60" s="72" t="s">
        <v>127</v>
      </c>
      <c r="C60" s="73">
        <v>1525.0</v>
      </c>
      <c r="D60" s="73">
        <v>0.0</v>
      </c>
      <c r="E60" s="74" t="str">
        <f t="shared" si="5"/>
        <v>4</v>
      </c>
      <c r="F60" s="108" t="s">
        <v>100</v>
      </c>
      <c r="G60" s="77"/>
      <c r="H60" s="109"/>
      <c r="I60" s="109"/>
      <c r="J60" s="109"/>
      <c r="K60" s="109"/>
      <c r="L60" s="95"/>
      <c r="M60" s="94"/>
      <c r="N60" s="67"/>
    </row>
    <row r="61">
      <c r="A61" s="2"/>
      <c r="B61" s="72" t="s">
        <v>128</v>
      </c>
      <c r="C61" s="73">
        <v>1945.0</v>
      </c>
      <c r="D61" s="73">
        <v>1.0</v>
      </c>
      <c r="E61" s="74" t="str">
        <f t="shared" si="5"/>
        <v>5</v>
      </c>
      <c r="F61" s="75" t="str">
        <f>C61+C60</f>
        <v>3,470</v>
      </c>
      <c r="G61" s="77"/>
      <c r="H61" s="67"/>
      <c r="I61" s="67"/>
      <c r="J61" s="95"/>
      <c r="K61" s="95"/>
      <c r="L61" s="95"/>
      <c r="M61" s="94"/>
      <c r="N61" s="67"/>
    </row>
    <row r="62">
      <c r="A62" s="2"/>
      <c r="B62" s="72" t="s">
        <v>129</v>
      </c>
      <c r="C62" s="73">
        <v>2490.0</v>
      </c>
      <c r="D62" s="73">
        <v>1.0</v>
      </c>
      <c r="E62" s="74" t="str">
        <f t="shared" si="5"/>
        <v>6</v>
      </c>
      <c r="F62" s="75" t="str">
        <f t="shared" ref="F62:F72" si="6">C62/D62</f>
        <v>2,490</v>
      </c>
      <c r="G62" s="77"/>
      <c r="H62" s="67"/>
      <c r="I62" s="67"/>
      <c r="J62" s="95"/>
      <c r="K62" s="95"/>
      <c r="L62" s="95"/>
      <c r="M62" s="94"/>
      <c r="N62" s="67"/>
    </row>
    <row r="63">
      <c r="A63" s="2"/>
      <c r="B63" s="72" t="s">
        <v>130</v>
      </c>
      <c r="C63" s="73">
        <v>3185.0</v>
      </c>
      <c r="D63" s="73">
        <v>1.0</v>
      </c>
      <c r="E63" s="74" t="str">
        <f t="shared" si="5"/>
        <v>7</v>
      </c>
      <c r="F63" s="75" t="str">
        <f t="shared" si="6"/>
        <v>3,185</v>
      </c>
      <c r="G63" s="77"/>
      <c r="H63" s="67"/>
      <c r="I63" s="67"/>
      <c r="J63" s="95"/>
      <c r="K63" s="95"/>
      <c r="L63" s="95"/>
      <c r="M63" s="94"/>
      <c r="N63" s="67"/>
    </row>
    <row r="64">
      <c r="A64" s="2"/>
      <c r="B64" s="72" t="s">
        <v>131</v>
      </c>
      <c r="C64" s="73">
        <v>4080.0</v>
      </c>
      <c r="D64" s="73">
        <v>2.0</v>
      </c>
      <c r="E64" s="74" t="str">
        <f t="shared" si="5"/>
        <v>9</v>
      </c>
      <c r="F64" s="75" t="str">
        <f t="shared" si="6"/>
        <v>2,040</v>
      </c>
      <c r="G64" s="77"/>
      <c r="H64" s="67"/>
      <c r="I64" s="67"/>
      <c r="J64" s="95"/>
      <c r="K64" s="95"/>
      <c r="L64" s="95"/>
      <c r="M64" s="94"/>
      <c r="N64" s="67"/>
    </row>
    <row r="65">
      <c r="A65" s="2"/>
      <c r="B65" s="72" t="s">
        <v>132</v>
      </c>
      <c r="C65" s="73">
        <v>5220.0</v>
      </c>
      <c r="D65" s="73">
        <v>2.0</v>
      </c>
      <c r="E65" s="74" t="str">
        <f t="shared" si="5"/>
        <v>11</v>
      </c>
      <c r="F65" s="75" t="str">
        <f t="shared" si="6"/>
        <v>2,610</v>
      </c>
      <c r="G65" s="77"/>
      <c r="H65" s="67"/>
      <c r="I65" s="67"/>
      <c r="J65" s="95"/>
      <c r="K65" s="95"/>
      <c r="L65" s="95"/>
      <c r="M65" s="94"/>
      <c r="N65" s="67"/>
    </row>
    <row r="66">
      <c r="A66" s="2"/>
      <c r="B66" s="72" t="s">
        <v>133</v>
      </c>
      <c r="C66" s="73">
        <v>6685.0</v>
      </c>
      <c r="D66" s="73">
        <v>2.0</v>
      </c>
      <c r="E66" s="74" t="str">
        <f t="shared" si="5"/>
        <v>13</v>
      </c>
      <c r="F66" s="75" t="str">
        <f t="shared" si="6"/>
        <v>3,343</v>
      </c>
      <c r="G66" s="77"/>
      <c r="H66" s="67"/>
      <c r="I66" s="67"/>
      <c r="J66" s="95"/>
      <c r="K66" s="95"/>
      <c r="L66" s="95"/>
      <c r="M66" s="94"/>
      <c r="N66" s="67"/>
    </row>
    <row r="67">
      <c r="A67" s="2"/>
      <c r="B67" s="72" t="s">
        <v>134</v>
      </c>
      <c r="C67" s="73">
        <v>8560.0</v>
      </c>
      <c r="D67" s="73">
        <v>2.0</v>
      </c>
      <c r="E67" s="74" t="str">
        <f t="shared" si="5"/>
        <v>15</v>
      </c>
      <c r="F67" s="75" t="str">
        <f t="shared" si="6"/>
        <v>4,280</v>
      </c>
      <c r="G67" s="77"/>
      <c r="H67" s="67"/>
      <c r="I67" s="67"/>
      <c r="J67" s="95"/>
      <c r="K67" s="95"/>
      <c r="L67" s="95"/>
      <c r="M67" s="94"/>
      <c r="N67" s="67"/>
    </row>
    <row r="68">
      <c r="A68" s="2"/>
      <c r="B68" s="72" t="s">
        <v>135</v>
      </c>
      <c r="C68" s="73">
        <v>10950.0</v>
      </c>
      <c r="D68" s="73">
        <v>3.0</v>
      </c>
      <c r="E68" s="74" t="str">
        <f t="shared" si="5"/>
        <v>18</v>
      </c>
      <c r="F68" s="75" t="str">
        <f t="shared" si="6"/>
        <v>3,650</v>
      </c>
      <c r="G68" s="77"/>
      <c r="H68" s="67"/>
      <c r="I68" s="67"/>
      <c r="J68" s="95"/>
      <c r="K68" s="95"/>
      <c r="L68" s="95"/>
      <c r="M68" s="94"/>
      <c r="N68" s="67"/>
    </row>
    <row r="69">
      <c r="A69" s="2"/>
      <c r="B69" s="72" t="s">
        <v>136</v>
      </c>
      <c r="C69" s="73">
        <v>14020.0</v>
      </c>
      <c r="D69" s="73">
        <v>4.0</v>
      </c>
      <c r="E69" s="74" t="str">
        <f t="shared" si="5"/>
        <v>22</v>
      </c>
      <c r="F69" s="75" t="str">
        <f t="shared" si="6"/>
        <v>3,505</v>
      </c>
      <c r="G69" s="77"/>
      <c r="H69" s="67"/>
      <c r="I69" s="67"/>
      <c r="J69" s="95"/>
      <c r="K69" s="95"/>
      <c r="L69" s="95"/>
      <c r="M69" s="94"/>
      <c r="N69" s="67"/>
    </row>
    <row r="70">
      <c r="A70" s="2"/>
      <c r="B70" s="72" t="s">
        <v>137</v>
      </c>
      <c r="C70" s="73">
        <v>17940.0</v>
      </c>
      <c r="D70" s="73">
        <v>5.0</v>
      </c>
      <c r="E70" s="74" t="str">
        <f t="shared" si="5"/>
        <v>27</v>
      </c>
      <c r="F70" s="75" t="str">
        <f t="shared" si="6"/>
        <v>3,588</v>
      </c>
      <c r="G70" s="77"/>
      <c r="H70" s="67"/>
      <c r="I70" s="67"/>
      <c r="J70" s="95"/>
      <c r="K70" s="95"/>
      <c r="L70" s="95"/>
      <c r="M70" s="94"/>
      <c r="N70" s="67"/>
    </row>
    <row r="71">
      <c r="A71" s="2"/>
      <c r="B71" s="72" t="s">
        <v>138</v>
      </c>
      <c r="C71" s="73">
        <v>22965.0</v>
      </c>
      <c r="D71" s="73">
        <v>5.0</v>
      </c>
      <c r="E71" s="74" t="str">
        <f t="shared" si="5"/>
        <v>32</v>
      </c>
      <c r="F71" s="75" t="str">
        <f t="shared" si="6"/>
        <v>4,593</v>
      </c>
      <c r="G71" s="77"/>
      <c r="H71" s="67"/>
      <c r="I71" s="67"/>
      <c r="J71" s="95"/>
      <c r="K71" s="95"/>
      <c r="L71" s="95"/>
      <c r="M71" s="94"/>
      <c r="N71" s="67"/>
    </row>
    <row r="72">
      <c r="A72" s="2"/>
      <c r="B72" s="72" t="s">
        <v>139</v>
      </c>
      <c r="C72" s="73">
        <v>29400.0</v>
      </c>
      <c r="D72" s="73">
        <v>6.0</v>
      </c>
      <c r="E72" s="74" t="str">
        <f t="shared" si="5"/>
        <v>38</v>
      </c>
      <c r="F72" s="75" t="str">
        <f t="shared" si="6"/>
        <v>4,900</v>
      </c>
      <c r="G72" s="77"/>
      <c r="H72" s="67"/>
      <c r="I72" s="67"/>
      <c r="J72" s="95"/>
      <c r="K72" s="95"/>
      <c r="L72" s="95"/>
      <c r="M72" s="94"/>
      <c r="N72" s="67"/>
    </row>
    <row r="73">
      <c r="B73" s="103"/>
      <c r="C73" s="100"/>
      <c r="D73" s="100"/>
      <c r="E73" s="100"/>
      <c r="F73" s="104"/>
      <c r="G73" s="65"/>
      <c r="H73" s="67"/>
      <c r="I73" s="67"/>
      <c r="J73" s="95"/>
      <c r="K73" s="95"/>
      <c r="L73" s="95"/>
      <c r="M73" s="94"/>
      <c r="N73" s="67"/>
    </row>
    <row r="74">
      <c r="A74" s="2"/>
      <c r="B74" s="72" t="s">
        <v>140</v>
      </c>
      <c r="C74" s="73">
        <v>430.0</v>
      </c>
      <c r="D74" s="73">
        <v>1.0</v>
      </c>
      <c r="E74" s="74" t="str">
        <f t="shared" ref="E74:E93" si="7">E73+D74</f>
        <v>1</v>
      </c>
      <c r="F74" s="75" t="str">
        <f>C74/D74</f>
        <v>430</v>
      </c>
      <c r="G74" s="77"/>
      <c r="H74" s="67"/>
      <c r="I74" s="67"/>
      <c r="J74" s="95"/>
      <c r="K74" s="95"/>
      <c r="L74" s="95"/>
      <c r="M74" s="94"/>
      <c r="N74" s="67"/>
    </row>
    <row r="75">
      <c r="A75" s="2"/>
      <c r="B75" s="72" t="s">
        <v>141</v>
      </c>
      <c r="C75" s="73">
        <v>550.0</v>
      </c>
      <c r="D75" s="73">
        <v>0.0</v>
      </c>
      <c r="E75" s="74" t="str">
        <f t="shared" si="7"/>
        <v>1</v>
      </c>
      <c r="F75" s="101" t="s">
        <v>100</v>
      </c>
      <c r="G75" s="77"/>
      <c r="H75" s="67"/>
      <c r="I75" s="67"/>
      <c r="J75" s="95"/>
      <c r="K75" s="95"/>
      <c r="L75" s="95"/>
      <c r="M75" s="94"/>
      <c r="N75" s="67"/>
    </row>
    <row r="76">
      <c r="A76" s="2"/>
      <c r="B76" s="72" t="s">
        <v>142</v>
      </c>
      <c r="C76" s="73">
        <v>700.0</v>
      </c>
      <c r="D76" s="73">
        <v>1.0</v>
      </c>
      <c r="E76" s="74" t="str">
        <f t="shared" si="7"/>
        <v>2</v>
      </c>
      <c r="F76" s="75" t="str">
        <f>C75+C76</f>
        <v>1,250</v>
      </c>
      <c r="G76" s="77"/>
      <c r="H76" s="67"/>
      <c r="I76" s="67"/>
      <c r="J76" s="95"/>
      <c r="K76" s="95"/>
      <c r="L76" s="95"/>
      <c r="M76" s="94"/>
      <c r="N76" s="67"/>
    </row>
    <row r="77">
      <c r="A77" s="2"/>
      <c r="B77" s="72" t="s">
        <v>143</v>
      </c>
      <c r="C77" s="73">
        <v>900.0</v>
      </c>
      <c r="D77" s="110">
        <v>0.0</v>
      </c>
      <c r="E77" s="74" t="str">
        <f t="shared" si="7"/>
        <v>2</v>
      </c>
      <c r="F77" s="101" t="s">
        <v>100</v>
      </c>
      <c r="G77" s="77"/>
      <c r="H77" s="67"/>
      <c r="I77" s="67"/>
      <c r="J77" s="67"/>
      <c r="K77" s="67"/>
      <c r="L77" s="67"/>
      <c r="M77" s="94"/>
      <c r="N77" s="67"/>
    </row>
    <row r="78">
      <c r="A78" s="2"/>
      <c r="B78" s="72" t="s">
        <v>144</v>
      </c>
      <c r="C78" s="73">
        <v>1155.0</v>
      </c>
      <c r="D78" s="73">
        <v>0.0</v>
      </c>
      <c r="E78" s="74" t="str">
        <f t="shared" si="7"/>
        <v>2</v>
      </c>
      <c r="F78" s="101" t="s">
        <v>100</v>
      </c>
      <c r="G78" s="77"/>
      <c r="H78" s="67"/>
      <c r="I78" s="67"/>
      <c r="J78" s="95"/>
      <c r="K78" s="95"/>
      <c r="L78" s="95"/>
      <c r="M78" s="94"/>
      <c r="N78" s="67"/>
    </row>
    <row r="79">
      <c r="A79" s="2"/>
      <c r="B79" s="72" t="s">
        <v>145</v>
      </c>
      <c r="C79" s="73">
        <v>1480.0</v>
      </c>
      <c r="D79" s="73">
        <v>1.0</v>
      </c>
      <c r="E79" s="74" t="str">
        <f t="shared" si="7"/>
        <v>3</v>
      </c>
      <c r="F79" s="75" t="str">
        <f>C79+C78+C77</f>
        <v>3,535</v>
      </c>
      <c r="G79" s="77"/>
      <c r="H79" s="67"/>
      <c r="I79" s="67"/>
      <c r="J79" s="95"/>
      <c r="K79" s="95"/>
      <c r="L79" s="95"/>
      <c r="M79" s="94"/>
      <c r="N79" s="67"/>
    </row>
    <row r="80">
      <c r="A80" s="2"/>
      <c r="B80" s="72" t="s">
        <v>146</v>
      </c>
      <c r="C80" s="73">
        <v>1895.0</v>
      </c>
      <c r="D80" s="73">
        <v>1.0</v>
      </c>
      <c r="E80" s="74" t="str">
        <f t="shared" si="7"/>
        <v>4</v>
      </c>
      <c r="F80" s="75" t="str">
        <f>C80/D80</f>
        <v>1,895</v>
      </c>
      <c r="G80" s="77"/>
      <c r="H80" s="67"/>
      <c r="I80" s="67"/>
      <c r="J80" s="95"/>
      <c r="K80" s="95"/>
      <c r="L80" s="95"/>
      <c r="M80" s="94"/>
      <c r="N80" s="67"/>
    </row>
    <row r="81">
      <c r="A81" s="2"/>
      <c r="B81" s="72" t="s">
        <v>147</v>
      </c>
      <c r="C81" s="73">
        <v>2420.0</v>
      </c>
      <c r="D81" s="73">
        <v>0.0</v>
      </c>
      <c r="E81" s="74" t="str">
        <f t="shared" si="7"/>
        <v>4</v>
      </c>
      <c r="F81" s="101" t="s">
        <v>100</v>
      </c>
      <c r="G81" s="77"/>
      <c r="H81" s="67"/>
      <c r="I81" s="67"/>
      <c r="J81" s="95"/>
      <c r="K81" s="95"/>
      <c r="L81" s="95"/>
      <c r="M81" s="94"/>
      <c r="N81" s="67"/>
    </row>
    <row r="82">
      <c r="A82" s="2"/>
      <c r="B82" s="72" t="s">
        <v>148</v>
      </c>
      <c r="C82" s="73">
        <v>3105.0</v>
      </c>
      <c r="D82" s="73">
        <v>1.0</v>
      </c>
      <c r="E82" s="74" t="str">
        <f t="shared" si="7"/>
        <v>5</v>
      </c>
      <c r="F82" s="75" t="str">
        <f>C82+C81</f>
        <v>5,525</v>
      </c>
      <c r="G82" s="77"/>
      <c r="H82" s="67"/>
      <c r="I82" s="67"/>
      <c r="J82" s="95"/>
      <c r="K82" s="95"/>
      <c r="L82" s="95"/>
      <c r="M82" s="94"/>
      <c r="N82" s="67"/>
    </row>
    <row r="83">
      <c r="A83" s="2"/>
      <c r="B83" s="72" t="s">
        <v>149</v>
      </c>
      <c r="C83" s="73">
        <v>3965.0</v>
      </c>
      <c r="D83" s="73">
        <v>1.0</v>
      </c>
      <c r="E83" s="74" t="str">
        <f t="shared" si="7"/>
        <v>6</v>
      </c>
      <c r="F83" s="75" t="str">
        <f t="shared" ref="F83:F93" si="8">C83/D83</f>
        <v>3,965</v>
      </c>
      <c r="G83" s="77"/>
      <c r="H83" s="67"/>
      <c r="I83" s="67"/>
      <c r="J83" s="95"/>
      <c r="K83" s="95"/>
      <c r="L83" s="95"/>
      <c r="M83" s="111"/>
      <c r="N83" s="67"/>
    </row>
    <row r="84">
      <c r="A84" s="2"/>
      <c r="B84" s="72" t="s">
        <v>150</v>
      </c>
      <c r="C84" s="73">
        <v>5080.0</v>
      </c>
      <c r="D84" s="73">
        <v>1.0</v>
      </c>
      <c r="E84" s="74" t="str">
        <f t="shared" si="7"/>
        <v>7</v>
      </c>
      <c r="F84" s="75" t="str">
        <f t="shared" si="8"/>
        <v>5,080</v>
      </c>
      <c r="G84" s="77"/>
      <c r="H84" s="67"/>
      <c r="I84" s="67"/>
      <c r="J84" s="95"/>
      <c r="K84" s="95"/>
      <c r="L84" s="95"/>
      <c r="M84" s="111"/>
      <c r="N84" s="67"/>
    </row>
    <row r="85">
      <c r="A85" s="2"/>
      <c r="B85" s="72" t="s">
        <v>151</v>
      </c>
      <c r="C85" s="112">
        <v>6500.0</v>
      </c>
      <c r="D85" s="112">
        <v>2.0</v>
      </c>
      <c r="E85" s="74" t="str">
        <f t="shared" si="7"/>
        <v>9</v>
      </c>
      <c r="F85" s="75" t="str">
        <f t="shared" si="8"/>
        <v>3,250</v>
      </c>
      <c r="G85" s="77"/>
      <c r="H85" s="67"/>
      <c r="I85" s="67"/>
      <c r="J85" s="95"/>
      <c r="K85" s="95"/>
      <c r="L85" s="95"/>
      <c r="M85" s="111"/>
      <c r="N85" s="67"/>
    </row>
    <row r="86">
      <c r="A86" s="2"/>
      <c r="B86" s="72" t="s">
        <v>152</v>
      </c>
      <c r="C86" s="112">
        <v>8320.0</v>
      </c>
      <c r="D86" s="112">
        <v>2.0</v>
      </c>
      <c r="E86" s="74" t="str">
        <f t="shared" si="7"/>
        <v>11</v>
      </c>
      <c r="F86" s="75" t="str">
        <f t="shared" si="8"/>
        <v>4,160</v>
      </c>
      <c r="G86" s="77"/>
      <c r="H86" s="67"/>
      <c r="I86" s="67"/>
      <c r="J86" s="95"/>
      <c r="K86" s="95"/>
      <c r="L86" s="95"/>
      <c r="M86" s="111"/>
      <c r="N86" s="67"/>
    </row>
    <row r="87">
      <c r="A87" s="2"/>
      <c r="B87" s="72" t="s">
        <v>153</v>
      </c>
      <c r="C87" s="112">
        <v>10650.0</v>
      </c>
      <c r="D87" s="112">
        <v>2.0</v>
      </c>
      <c r="E87" s="74" t="str">
        <f t="shared" si="7"/>
        <v>13</v>
      </c>
      <c r="F87" s="75" t="str">
        <f t="shared" si="8"/>
        <v>5,325</v>
      </c>
      <c r="G87" s="77"/>
      <c r="H87" s="67"/>
      <c r="I87" s="67"/>
      <c r="J87" s="95"/>
      <c r="K87" s="95"/>
      <c r="L87" s="95"/>
      <c r="M87" s="111"/>
      <c r="N87" s="67"/>
    </row>
    <row r="88">
      <c r="A88" s="2"/>
      <c r="B88" s="72" t="s">
        <v>154</v>
      </c>
      <c r="C88" s="112">
        <v>13625.0</v>
      </c>
      <c r="D88" s="112">
        <v>2.0</v>
      </c>
      <c r="E88" s="74" t="str">
        <f t="shared" si="7"/>
        <v>15</v>
      </c>
      <c r="F88" s="75" t="str">
        <f t="shared" si="8"/>
        <v>6,813</v>
      </c>
      <c r="G88" s="77"/>
      <c r="H88" s="67"/>
      <c r="I88" s="67"/>
      <c r="J88" s="95"/>
      <c r="K88" s="95"/>
      <c r="L88" s="95"/>
      <c r="M88" s="111"/>
      <c r="N88" s="67"/>
    </row>
    <row r="89">
      <c r="A89" s="2"/>
      <c r="B89" s="72" t="s">
        <v>155</v>
      </c>
      <c r="C89" s="112">
        <v>17440.0</v>
      </c>
      <c r="D89" s="112">
        <v>3.0</v>
      </c>
      <c r="E89" s="74" t="str">
        <f t="shared" si="7"/>
        <v>18</v>
      </c>
      <c r="F89" s="75" t="str">
        <f t="shared" si="8"/>
        <v>5,813</v>
      </c>
      <c r="G89" s="77"/>
      <c r="H89" s="67"/>
      <c r="I89" s="67"/>
      <c r="J89" s="95"/>
      <c r="K89" s="95"/>
      <c r="L89" s="95"/>
      <c r="M89" s="111"/>
      <c r="N89" s="67"/>
    </row>
    <row r="90">
      <c r="A90" s="2"/>
      <c r="B90" s="72" t="s">
        <v>156</v>
      </c>
      <c r="C90" s="112">
        <v>22330.0</v>
      </c>
      <c r="D90" s="112">
        <v>4.0</v>
      </c>
      <c r="E90" s="74" t="str">
        <f t="shared" si="7"/>
        <v>22</v>
      </c>
      <c r="F90" s="75" t="str">
        <f t="shared" si="8"/>
        <v>5,583</v>
      </c>
      <c r="G90" s="77"/>
      <c r="H90" s="67"/>
      <c r="I90" s="67"/>
      <c r="J90" s="95"/>
      <c r="K90" s="95"/>
      <c r="L90" s="95"/>
      <c r="M90" s="111"/>
      <c r="N90" s="67"/>
    </row>
    <row r="91">
      <c r="A91" s="2"/>
      <c r="B91" s="72" t="s">
        <v>157</v>
      </c>
      <c r="C91" s="73">
        <v>28575.0</v>
      </c>
      <c r="D91" s="73">
        <v>5.0</v>
      </c>
      <c r="E91" s="74" t="str">
        <f t="shared" si="7"/>
        <v>27</v>
      </c>
      <c r="F91" s="75" t="str">
        <f t="shared" si="8"/>
        <v>5,715</v>
      </c>
      <c r="G91" s="77"/>
      <c r="H91" s="67"/>
      <c r="I91" s="67"/>
      <c r="J91" s="95"/>
      <c r="K91" s="95"/>
      <c r="L91" s="95"/>
      <c r="M91" s="111"/>
      <c r="N91" s="67"/>
    </row>
    <row r="92">
      <c r="A92" s="2"/>
      <c r="B92" s="72" t="s">
        <v>158</v>
      </c>
      <c r="C92" s="112">
        <v>36580.0</v>
      </c>
      <c r="D92" s="112">
        <v>5.0</v>
      </c>
      <c r="E92" s="74" t="str">
        <f t="shared" si="7"/>
        <v>32</v>
      </c>
      <c r="F92" s="75" t="str">
        <f t="shared" si="8"/>
        <v>7,316</v>
      </c>
      <c r="G92" s="77"/>
      <c r="H92" s="67"/>
      <c r="I92" s="67"/>
      <c r="J92" s="95"/>
      <c r="K92" s="95"/>
      <c r="L92" s="95"/>
      <c r="M92" s="111"/>
      <c r="N92" s="67"/>
    </row>
    <row r="93">
      <c r="A93" s="2"/>
      <c r="B93" s="72" t="s">
        <v>159</v>
      </c>
      <c r="C93" s="112">
        <v>46820.0</v>
      </c>
      <c r="D93" s="112">
        <v>6.0</v>
      </c>
      <c r="E93" s="74" t="str">
        <f t="shared" si="7"/>
        <v>38</v>
      </c>
      <c r="F93" s="75" t="str">
        <f t="shared" si="8"/>
        <v>7,803</v>
      </c>
      <c r="G93" s="77"/>
      <c r="H93" s="67"/>
      <c r="I93" s="67"/>
      <c r="J93" s="95"/>
      <c r="K93" s="95"/>
      <c r="L93" s="95"/>
      <c r="M93" s="111"/>
      <c r="N93" s="67"/>
    </row>
    <row r="94">
      <c r="B94" s="45"/>
      <c r="C94" s="45"/>
      <c r="D94" s="45"/>
      <c r="E94" s="100"/>
      <c r="F94" s="45"/>
      <c r="G94" s="65"/>
      <c r="H94" s="67"/>
      <c r="I94" s="67"/>
      <c r="J94" s="95"/>
      <c r="K94" s="95"/>
      <c r="L94" s="95"/>
      <c r="M94" s="111"/>
      <c r="N94" s="67"/>
    </row>
    <row r="95">
      <c r="A95" s="2"/>
      <c r="B95" s="72" t="s">
        <v>35</v>
      </c>
      <c r="C95" s="73">
        <v>340.0</v>
      </c>
      <c r="D95" s="73">
        <v>4.0</v>
      </c>
      <c r="E95" s="74" t="str">
        <f t="shared" ref="E95:E114" si="9">E94+D95</f>
        <v>4</v>
      </c>
      <c r="F95" s="75" t="str">
        <f>C95/D95</f>
        <v>85</v>
      </c>
      <c r="G95" s="77"/>
      <c r="H95" s="67"/>
      <c r="I95" s="67"/>
      <c r="J95" s="95"/>
      <c r="K95" s="95"/>
      <c r="L95" s="95"/>
      <c r="M95" s="94"/>
      <c r="N95" s="67"/>
    </row>
    <row r="96">
      <c r="A96" s="2"/>
      <c r="B96" s="72" t="s">
        <v>160</v>
      </c>
      <c r="C96" s="73">
        <v>435.0</v>
      </c>
      <c r="D96" s="73">
        <v>0.0</v>
      </c>
      <c r="E96" s="74" t="str">
        <f t="shared" si="9"/>
        <v>4</v>
      </c>
      <c r="F96" s="101" t="s">
        <v>100</v>
      </c>
      <c r="G96" s="77"/>
      <c r="H96" s="67"/>
      <c r="I96" s="67"/>
      <c r="J96" s="95"/>
      <c r="K96" s="95"/>
      <c r="L96" s="95"/>
      <c r="M96" s="94"/>
      <c r="N96" s="67"/>
    </row>
    <row r="97">
      <c r="A97" s="2"/>
      <c r="B97" s="72" t="s">
        <v>161</v>
      </c>
      <c r="C97" s="73">
        <v>555.0</v>
      </c>
      <c r="D97" s="73">
        <v>1.0</v>
      </c>
      <c r="E97" s="74" t="str">
        <f t="shared" si="9"/>
        <v>5</v>
      </c>
      <c r="F97" s="75" t="str">
        <f>C96+C97</f>
        <v>990</v>
      </c>
      <c r="G97" s="77"/>
      <c r="H97" s="67"/>
      <c r="I97" s="67"/>
      <c r="J97" s="95"/>
      <c r="K97" s="95"/>
      <c r="L97" s="95"/>
      <c r="M97" s="94"/>
      <c r="N97" s="67"/>
    </row>
    <row r="98">
      <c r="A98" s="2"/>
      <c r="B98" s="72" t="s">
        <v>162</v>
      </c>
      <c r="C98" s="73">
        <v>710.0</v>
      </c>
      <c r="D98" s="73">
        <v>1.0</v>
      </c>
      <c r="E98" s="74" t="str">
        <f t="shared" si="9"/>
        <v>6</v>
      </c>
      <c r="F98" s="75" t="str">
        <f t="shared" ref="F98:F114" si="10">C98/D98</f>
        <v>710</v>
      </c>
      <c r="G98" s="77"/>
      <c r="H98" s="67"/>
      <c r="I98" s="67"/>
      <c r="J98" s="95"/>
      <c r="K98" s="95"/>
      <c r="L98" s="95"/>
      <c r="M98" s="94"/>
      <c r="N98" s="67"/>
    </row>
    <row r="99">
      <c r="A99" s="2"/>
      <c r="B99" s="72" t="s">
        <v>163</v>
      </c>
      <c r="C99" s="73">
        <v>915.0</v>
      </c>
      <c r="D99" s="73">
        <v>1.0</v>
      </c>
      <c r="E99" s="74" t="str">
        <f t="shared" si="9"/>
        <v>7</v>
      </c>
      <c r="F99" s="75" t="str">
        <f t="shared" si="10"/>
        <v>915</v>
      </c>
      <c r="G99" s="77"/>
      <c r="H99" s="67"/>
      <c r="I99" s="67"/>
      <c r="J99" s="95"/>
      <c r="K99" s="95"/>
      <c r="L99" s="95"/>
      <c r="M99" s="94"/>
      <c r="N99" s="67"/>
    </row>
    <row r="100">
      <c r="A100" s="2"/>
      <c r="B100" s="72" t="s">
        <v>164</v>
      </c>
      <c r="C100" s="73">
        <v>1165.0</v>
      </c>
      <c r="D100" s="73">
        <v>2.0</v>
      </c>
      <c r="E100" s="74" t="str">
        <f t="shared" si="9"/>
        <v>9</v>
      </c>
      <c r="F100" s="75" t="str">
        <f t="shared" si="10"/>
        <v>583</v>
      </c>
      <c r="G100" s="77"/>
      <c r="H100" s="67"/>
      <c r="I100" s="67"/>
      <c r="J100" s="95"/>
      <c r="K100" s="95"/>
      <c r="L100" s="95"/>
      <c r="M100" s="94"/>
      <c r="N100" s="67"/>
    </row>
    <row r="101">
      <c r="A101" s="2"/>
      <c r="B101" s="72" t="s">
        <v>165</v>
      </c>
      <c r="C101" s="73">
        <v>1500.0</v>
      </c>
      <c r="D101" s="73">
        <v>2.0</v>
      </c>
      <c r="E101" s="74" t="str">
        <f t="shared" si="9"/>
        <v>11</v>
      </c>
      <c r="F101" s="75" t="str">
        <f t="shared" si="10"/>
        <v>750</v>
      </c>
      <c r="G101" s="6"/>
      <c r="H101" s="67"/>
      <c r="I101" s="67"/>
      <c r="J101" s="95"/>
      <c r="K101" s="95"/>
      <c r="L101" s="95"/>
      <c r="M101" s="94"/>
      <c r="N101" s="67"/>
    </row>
    <row r="102">
      <c r="A102" s="2"/>
      <c r="B102" s="72" t="s">
        <v>166</v>
      </c>
      <c r="C102" s="73">
        <v>1915.0</v>
      </c>
      <c r="D102" s="73">
        <v>2.0</v>
      </c>
      <c r="E102" s="74" t="str">
        <f t="shared" si="9"/>
        <v>13</v>
      </c>
      <c r="F102" s="75" t="str">
        <f t="shared" si="10"/>
        <v>958</v>
      </c>
      <c r="G102" s="6"/>
      <c r="H102" s="67"/>
      <c r="I102" s="67"/>
      <c r="J102" s="95"/>
      <c r="K102" s="95"/>
      <c r="L102" s="95"/>
      <c r="M102" s="94"/>
      <c r="N102" s="67"/>
    </row>
    <row r="103">
      <c r="A103" s="2"/>
      <c r="B103" s="72" t="s">
        <v>167</v>
      </c>
      <c r="C103" s="73">
        <v>2450.0</v>
      </c>
      <c r="D103" s="73">
        <v>2.0</v>
      </c>
      <c r="E103" s="74" t="str">
        <f t="shared" si="9"/>
        <v>15</v>
      </c>
      <c r="F103" s="75" t="str">
        <f t="shared" si="10"/>
        <v>1,225</v>
      </c>
      <c r="G103" s="6"/>
      <c r="H103" s="67"/>
      <c r="I103" s="67"/>
      <c r="J103" s="95"/>
      <c r="K103" s="95"/>
      <c r="L103" s="95"/>
      <c r="M103" s="94"/>
      <c r="N103" s="67"/>
    </row>
    <row r="104">
      <c r="A104" s="2"/>
      <c r="B104" s="72" t="s">
        <v>168</v>
      </c>
      <c r="C104" s="73">
        <v>3135.0</v>
      </c>
      <c r="D104" s="73">
        <v>4.0</v>
      </c>
      <c r="E104" s="74" t="str">
        <f t="shared" si="9"/>
        <v>19</v>
      </c>
      <c r="F104" s="75" t="str">
        <f t="shared" si="10"/>
        <v>784</v>
      </c>
      <c r="G104" s="6"/>
      <c r="H104" s="67"/>
      <c r="I104" s="67"/>
      <c r="J104" s="95"/>
      <c r="K104" s="95"/>
      <c r="L104" s="95"/>
      <c r="M104" s="94"/>
      <c r="N104" s="67"/>
    </row>
    <row r="105">
      <c r="A105" s="2"/>
      <c r="B105" s="72" t="s">
        <v>169</v>
      </c>
      <c r="C105" s="73">
        <v>4010.0</v>
      </c>
      <c r="D105" s="73">
        <v>3.0</v>
      </c>
      <c r="E105" s="74" t="str">
        <f t="shared" si="9"/>
        <v>22</v>
      </c>
      <c r="F105" s="75" t="str">
        <f t="shared" si="10"/>
        <v>1,337</v>
      </c>
      <c r="G105" s="6"/>
      <c r="H105" s="67"/>
      <c r="I105" s="67"/>
      <c r="J105" s="67"/>
      <c r="K105" s="95"/>
      <c r="L105" s="95"/>
      <c r="M105" s="94"/>
      <c r="N105" s="67"/>
    </row>
    <row r="106">
      <c r="A106" s="2"/>
      <c r="B106" s="72" t="s">
        <v>170</v>
      </c>
      <c r="C106" s="73">
        <v>5145.0</v>
      </c>
      <c r="D106" s="73">
        <v>5.0</v>
      </c>
      <c r="E106" s="74" t="str">
        <f t="shared" si="9"/>
        <v>27</v>
      </c>
      <c r="F106" s="75" t="str">
        <f t="shared" si="10"/>
        <v>1,029</v>
      </c>
      <c r="G106" s="6"/>
      <c r="H106" s="67"/>
      <c r="I106" s="67"/>
      <c r="J106" s="67"/>
      <c r="K106" s="67"/>
      <c r="L106" s="67"/>
      <c r="M106" s="94"/>
      <c r="N106" s="67"/>
    </row>
    <row r="107">
      <c r="A107" s="2"/>
      <c r="B107" s="72" t="s">
        <v>171</v>
      </c>
      <c r="C107" s="73">
        <v>6575.0</v>
      </c>
      <c r="D107" s="73">
        <v>5.0</v>
      </c>
      <c r="E107" s="74" t="str">
        <f t="shared" si="9"/>
        <v>32</v>
      </c>
      <c r="F107" s="75" t="str">
        <f t="shared" si="10"/>
        <v>1,315</v>
      </c>
      <c r="G107" s="6"/>
      <c r="H107" s="67"/>
      <c r="I107" s="67"/>
      <c r="J107" s="67"/>
      <c r="K107" s="67"/>
      <c r="L107" s="67"/>
      <c r="M107" s="67"/>
      <c r="N107" s="67"/>
    </row>
    <row r="108">
      <c r="A108" s="2"/>
      <c r="B108" s="72" t="s">
        <v>172</v>
      </c>
      <c r="C108" s="73">
        <v>8420.0</v>
      </c>
      <c r="D108" s="73">
        <v>7.0</v>
      </c>
      <c r="E108" s="74" t="str">
        <f t="shared" si="9"/>
        <v>39</v>
      </c>
      <c r="F108" s="75" t="str">
        <f t="shared" si="10"/>
        <v>1,203</v>
      </c>
      <c r="G108" s="6"/>
      <c r="H108" s="67"/>
      <c r="I108" s="67"/>
      <c r="J108" s="67"/>
      <c r="K108" s="67"/>
      <c r="L108" s="67"/>
      <c r="M108" s="67"/>
      <c r="N108" s="67"/>
    </row>
    <row r="109">
      <c r="A109" s="2"/>
      <c r="B109" s="72" t="s">
        <v>173</v>
      </c>
      <c r="C109" s="112">
        <v>10780.0</v>
      </c>
      <c r="D109" s="112">
        <v>7.0</v>
      </c>
      <c r="E109" s="74" t="str">
        <f t="shared" si="9"/>
        <v>46</v>
      </c>
      <c r="F109" s="75" t="str">
        <f t="shared" si="10"/>
        <v>1,540</v>
      </c>
      <c r="G109" s="6"/>
      <c r="H109" s="67"/>
      <c r="L109" s="67"/>
      <c r="M109" s="67"/>
      <c r="N109" s="67"/>
    </row>
    <row r="110">
      <c r="A110" s="2"/>
      <c r="B110" s="72" t="s">
        <v>174</v>
      </c>
      <c r="C110" s="73">
        <v>13795.0</v>
      </c>
      <c r="D110" s="73">
        <v>9.0</v>
      </c>
      <c r="E110" s="74" t="str">
        <f t="shared" si="9"/>
        <v>55</v>
      </c>
      <c r="F110" s="75" t="str">
        <f t="shared" si="10"/>
        <v>1,533</v>
      </c>
      <c r="G110" s="6"/>
      <c r="L110" s="67"/>
      <c r="M110" s="67"/>
      <c r="N110" s="67"/>
    </row>
    <row r="111">
      <c r="A111" s="2"/>
      <c r="B111" s="72" t="s">
        <v>175</v>
      </c>
      <c r="C111" s="112">
        <v>17655.0</v>
      </c>
      <c r="D111" s="112">
        <v>12.0</v>
      </c>
      <c r="E111" s="74" t="str">
        <f t="shared" si="9"/>
        <v>67</v>
      </c>
      <c r="F111" s="75" t="str">
        <f t="shared" si="10"/>
        <v>1,471</v>
      </c>
      <c r="G111" s="6"/>
      <c r="K111" s="67"/>
      <c r="L111" s="67"/>
      <c r="M111" s="67"/>
      <c r="N111" s="67"/>
    </row>
    <row r="112">
      <c r="A112" s="2"/>
      <c r="B112" s="72" t="s">
        <v>176</v>
      </c>
      <c r="C112" s="112">
        <v>22590.0</v>
      </c>
      <c r="D112" s="112">
        <v>13.0</v>
      </c>
      <c r="E112" s="74" t="str">
        <f t="shared" si="9"/>
        <v>80</v>
      </c>
      <c r="F112" s="75" t="str">
        <f t="shared" si="10"/>
        <v>1,738</v>
      </c>
      <c r="G112" s="6"/>
    </row>
    <row r="113">
      <c r="A113" s="2"/>
      <c r="B113" s="72" t="s">
        <v>177</v>
      </c>
      <c r="C113" s="112">
        <v>28925.0</v>
      </c>
      <c r="D113" s="112">
        <v>16.0</v>
      </c>
      <c r="E113" s="74" t="str">
        <f t="shared" si="9"/>
        <v>96</v>
      </c>
      <c r="F113" s="75" t="str">
        <f t="shared" si="10"/>
        <v>1,808</v>
      </c>
      <c r="G113" s="6"/>
    </row>
    <row r="114">
      <c r="A114" s="2"/>
      <c r="B114" s="72" t="s">
        <v>178</v>
      </c>
      <c r="C114" s="112">
        <v>37015.0</v>
      </c>
      <c r="D114" s="112">
        <v>19.0</v>
      </c>
      <c r="E114" s="74" t="str">
        <f t="shared" si="9"/>
        <v>115</v>
      </c>
      <c r="F114" s="75" t="str">
        <f t="shared" si="10"/>
        <v>1,948</v>
      </c>
      <c r="G114" s="6"/>
    </row>
    <row r="115">
      <c r="B115" s="113"/>
      <c r="C115" s="45"/>
      <c r="D115" s="45"/>
      <c r="E115" s="100"/>
      <c r="F115" s="45"/>
    </row>
    <row r="116">
      <c r="A116" s="2"/>
      <c r="B116" s="72" t="s">
        <v>179</v>
      </c>
      <c r="C116" s="73">
        <v>130.0</v>
      </c>
      <c r="D116" s="73">
        <v>1.0</v>
      </c>
      <c r="E116" s="74" t="str">
        <f t="shared" ref="E116:E125" si="11">E115+D116</f>
        <v>1</v>
      </c>
      <c r="F116" s="75" t="str">
        <f>C116/D116</f>
        <v>130</v>
      </c>
      <c r="G116" s="6"/>
    </row>
    <row r="117">
      <c r="A117" s="2"/>
      <c r="B117" s="72" t="s">
        <v>180</v>
      </c>
      <c r="C117" s="73">
        <v>170.0</v>
      </c>
      <c r="D117" s="73">
        <v>0.0</v>
      </c>
      <c r="E117" s="74" t="str">
        <f t="shared" si="11"/>
        <v>1</v>
      </c>
      <c r="F117" s="101" t="s">
        <v>100</v>
      </c>
      <c r="G117" s="6"/>
    </row>
    <row r="118">
      <c r="A118" s="2"/>
      <c r="B118" s="72" t="s">
        <v>181</v>
      </c>
      <c r="C118" s="73">
        <v>210.0</v>
      </c>
      <c r="D118" s="73">
        <v>1.0</v>
      </c>
      <c r="E118" s="74" t="str">
        <f t="shared" si="11"/>
        <v>2</v>
      </c>
      <c r="F118" s="75" t="str">
        <f>C118+C117</f>
        <v>380</v>
      </c>
      <c r="G118" s="6"/>
    </row>
    <row r="119">
      <c r="A119" s="2"/>
      <c r="B119" s="72" t="s">
        <v>182</v>
      </c>
      <c r="C119" s="73">
        <v>275.0</v>
      </c>
      <c r="D119" s="73">
        <v>0.0</v>
      </c>
      <c r="E119" s="74" t="str">
        <f t="shared" si="11"/>
        <v>2</v>
      </c>
      <c r="F119" s="101" t="s">
        <v>100</v>
      </c>
      <c r="G119" s="6"/>
    </row>
    <row r="120">
      <c r="A120" s="2"/>
      <c r="B120" s="72" t="s">
        <v>183</v>
      </c>
      <c r="C120" s="73">
        <v>345.0</v>
      </c>
      <c r="D120" s="73">
        <v>0.0</v>
      </c>
      <c r="E120" s="74" t="str">
        <f t="shared" si="11"/>
        <v>2</v>
      </c>
      <c r="F120" s="101" t="s">
        <v>100</v>
      </c>
      <c r="G120" s="6"/>
    </row>
    <row r="121">
      <c r="A121" s="2"/>
      <c r="B121" s="72" t="s">
        <v>184</v>
      </c>
      <c r="C121" s="73">
        <v>445.0</v>
      </c>
      <c r="D121" s="73">
        <v>1.0</v>
      </c>
      <c r="E121" s="74" t="str">
        <f t="shared" si="11"/>
        <v>3</v>
      </c>
      <c r="F121" s="75" t="str">
        <f>C121+C120+C119</f>
        <v>1,065</v>
      </c>
      <c r="G121" s="6"/>
    </row>
    <row r="122">
      <c r="A122" s="2"/>
      <c r="B122" s="72" t="s">
        <v>185</v>
      </c>
      <c r="C122" s="73">
        <v>570.0</v>
      </c>
      <c r="D122" s="73">
        <v>1.0</v>
      </c>
      <c r="E122" s="74" t="str">
        <f t="shared" si="11"/>
        <v>4</v>
      </c>
      <c r="F122" s="75" t="str">
        <f>C122/D122</f>
        <v>570</v>
      </c>
      <c r="G122" s="6"/>
    </row>
    <row r="123">
      <c r="A123" s="2"/>
      <c r="B123" s="72" t="s">
        <v>186</v>
      </c>
      <c r="C123" s="73">
        <v>730.0</v>
      </c>
      <c r="D123" s="73">
        <v>0.0</v>
      </c>
      <c r="E123" s="74" t="str">
        <f t="shared" si="11"/>
        <v>4</v>
      </c>
      <c r="F123" s="101" t="s">
        <v>100</v>
      </c>
      <c r="G123" s="6"/>
    </row>
    <row r="124">
      <c r="A124" s="2"/>
      <c r="B124" s="72" t="s">
        <v>187</v>
      </c>
      <c r="C124" s="73">
        <v>935.0</v>
      </c>
      <c r="D124" s="73">
        <v>1.0</v>
      </c>
      <c r="E124" s="74" t="str">
        <f t="shared" si="11"/>
        <v>5</v>
      </c>
      <c r="F124" s="75" t="str">
        <f>C124+C123</f>
        <v>1,665</v>
      </c>
      <c r="G124" s="6"/>
    </row>
    <row r="125">
      <c r="A125" s="2"/>
      <c r="B125" s="72" t="s">
        <v>188</v>
      </c>
      <c r="C125" s="73">
        <v>1195.0</v>
      </c>
      <c r="D125" s="73">
        <v>1.0</v>
      </c>
      <c r="E125" s="74" t="str">
        <f t="shared" si="11"/>
        <v>6</v>
      </c>
      <c r="F125" s="75" t="str">
        <f>C125/D125</f>
        <v>1,195</v>
      </c>
      <c r="G125" s="6"/>
    </row>
    <row r="126">
      <c r="B126" s="45"/>
      <c r="C126" s="45"/>
      <c r="D126" s="45"/>
      <c r="E126" s="100"/>
      <c r="F126" s="46"/>
      <c r="G126" s="6"/>
    </row>
    <row r="127">
      <c r="A127" s="2"/>
      <c r="B127" s="72" t="s">
        <v>189</v>
      </c>
      <c r="C127" s="73">
        <v>190.0</v>
      </c>
      <c r="D127" s="73">
        <v>2.0</v>
      </c>
      <c r="E127" s="74" t="str">
        <f t="shared" ref="E127:E146" si="12">E126+D127</f>
        <v>2</v>
      </c>
      <c r="F127" s="75" t="str">
        <f t="shared" ref="F127:F128" si="13">C127/D127</f>
        <v>95</v>
      </c>
      <c r="G127" s="6"/>
    </row>
    <row r="128">
      <c r="A128" s="2"/>
      <c r="B128" s="72" t="s">
        <v>190</v>
      </c>
      <c r="C128" s="73">
        <v>240.0</v>
      </c>
      <c r="D128" s="73">
        <v>1.0</v>
      </c>
      <c r="E128" s="74" t="str">
        <f t="shared" si="12"/>
        <v>3</v>
      </c>
      <c r="F128" s="75" t="str">
        <f t="shared" si="13"/>
        <v>240</v>
      </c>
      <c r="G128" s="6"/>
    </row>
    <row r="129">
      <c r="A129" s="2"/>
      <c r="B129" s="72" t="s">
        <v>191</v>
      </c>
      <c r="C129" s="73">
        <v>315.0</v>
      </c>
      <c r="D129" s="73">
        <v>0.0</v>
      </c>
      <c r="E129" s="74" t="str">
        <f t="shared" si="12"/>
        <v>3</v>
      </c>
      <c r="F129" s="108" t="s">
        <v>100</v>
      </c>
      <c r="G129" s="6"/>
    </row>
    <row r="130">
      <c r="A130" s="2"/>
      <c r="B130" s="72" t="s">
        <v>192</v>
      </c>
      <c r="C130" s="73">
        <v>395.0</v>
      </c>
      <c r="D130" s="73">
        <v>1.0</v>
      </c>
      <c r="E130" s="74" t="str">
        <f t="shared" si="12"/>
        <v>4</v>
      </c>
      <c r="F130" s="75" t="str">
        <f>C130+C129</f>
        <v>710</v>
      </c>
      <c r="G130" s="6"/>
    </row>
    <row r="131">
      <c r="A131" s="2"/>
      <c r="B131" s="72" t="s">
        <v>193</v>
      </c>
      <c r="C131" s="73">
        <v>510.0</v>
      </c>
      <c r="D131" s="73">
        <v>1.0</v>
      </c>
      <c r="E131" s="74" t="str">
        <f t="shared" si="12"/>
        <v>5</v>
      </c>
      <c r="F131" s="75" t="str">
        <f t="shared" ref="F131:F146" si="14">C131/D131</f>
        <v>510</v>
      </c>
      <c r="G131" s="6"/>
    </row>
    <row r="132">
      <c r="A132" s="2"/>
      <c r="B132" s="72" t="s">
        <v>194</v>
      </c>
      <c r="C132" s="73">
        <v>650.0</v>
      </c>
      <c r="D132" s="73">
        <v>1.0</v>
      </c>
      <c r="E132" s="74" t="str">
        <f t="shared" si="12"/>
        <v>6</v>
      </c>
      <c r="F132" s="75" t="str">
        <f t="shared" si="14"/>
        <v>650</v>
      </c>
      <c r="G132" s="6"/>
    </row>
    <row r="133">
      <c r="A133" s="2"/>
      <c r="B133" s="72" t="s">
        <v>195</v>
      </c>
      <c r="C133" s="73">
        <v>840.0</v>
      </c>
      <c r="D133" s="73">
        <v>1.0</v>
      </c>
      <c r="E133" s="74" t="str">
        <f t="shared" si="12"/>
        <v>7</v>
      </c>
      <c r="F133" s="75" t="str">
        <f t="shared" si="14"/>
        <v>840</v>
      </c>
      <c r="G133" s="6"/>
      <c r="H133" s="59"/>
    </row>
    <row r="134">
      <c r="A134" s="2"/>
      <c r="B134" s="72" t="s">
        <v>196</v>
      </c>
      <c r="C134" s="73">
        <v>1075.0</v>
      </c>
      <c r="D134" s="73">
        <v>2.0</v>
      </c>
      <c r="E134" s="74" t="str">
        <f t="shared" si="12"/>
        <v>9</v>
      </c>
      <c r="F134" s="75" t="str">
        <f t="shared" si="14"/>
        <v>538</v>
      </c>
      <c r="G134" s="6"/>
    </row>
    <row r="135">
      <c r="A135" s="2"/>
      <c r="B135" s="72" t="s">
        <v>197</v>
      </c>
      <c r="C135" s="73">
        <v>1370.0</v>
      </c>
      <c r="D135" s="73">
        <v>1.0</v>
      </c>
      <c r="E135" s="74" t="str">
        <f t="shared" si="12"/>
        <v>10</v>
      </c>
      <c r="F135" s="75" t="str">
        <f t="shared" si="14"/>
        <v>1,370</v>
      </c>
      <c r="G135" s="6"/>
    </row>
    <row r="136">
      <c r="A136" s="2"/>
      <c r="B136" s="72" t="s">
        <v>198</v>
      </c>
      <c r="C136" s="73">
        <v>1755.0</v>
      </c>
      <c r="D136" s="73">
        <v>2.0</v>
      </c>
      <c r="E136" s="74" t="str">
        <f t="shared" si="12"/>
        <v>12</v>
      </c>
      <c r="F136" s="75" t="str">
        <f t="shared" si="14"/>
        <v>878</v>
      </c>
      <c r="G136" s="6"/>
    </row>
    <row r="137">
      <c r="A137" s="2"/>
      <c r="B137" s="72" t="s">
        <v>199</v>
      </c>
      <c r="C137" s="73">
        <v>2240.0</v>
      </c>
      <c r="D137" s="73">
        <v>3.0</v>
      </c>
      <c r="E137" s="74" t="str">
        <f t="shared" si="12"/>
        <v>15</v>
      </c>
      <c r="F137" s="75" t="str">
        <f t="shared" si="14"/>
        <v>747</v>
      </c>
      <c r="G137" s="6"/>
    </row>
    <row r="138">
      <c r="A138" s="2"/>
      <c r="B138" s="72" t="s">
        <v>200</v>
      </c>
      <c r="C138" s="73">
        <v>2870.0</v>
      </c>
      <c r="D138" s="73">
        <v>3.0</v>
      </c>
      <c r="E138" s="74" t="str">
        <f t="shared" si="12"/>
        <v>18</v>
      </c>
      <c r="F138" s="75" t="str">
        <f t="shared" si="14"/>
        <v>957</v>
      </c>
      <c r="G138" s="6"/>
    </row>
    <row r="139">
      <c r="A139" s="2"/>
      <c r="B139" s="72" t="s">
        <v>201</v>
      </c>
      <c r="C139" s="73">
        <v>3675.0</v>
      </c>
      <c r="D139" s="73">
        <v>3.0</v>
      </c>
      <c r="E139" s="74" t="str">
        <f t="shared" si="12"/>
        <v>21</v>
      </c>
      <c r="F139" s="75" t="str">
        <f t="shared" si="14"/>
        <v>1,225</v>
      </c>
      <c r="G139" s="6"/>
    </row>
    <row r="140">
      <c r="A140" s="2"/>
      <c r="B140" s="72" t="s">
        <v>202</v>
      </c>
      <c r="C140" s="73">
        <v>4705.0</v>
      </c>
      <c r="D140" s="73">
        <v>5.0</v>
      </c>
      <c r="E140" s="74" t="str">
        <f t="shared" si="12"/>
        <v>26</v>
      </c>
      <c r="F140" s="75" t="str">
        <f t="shared" si="14"/>
        <v>941</v>
      </c>
      <c r="G140" s="6"/>
    </row>
    <row r="141">
      <c r="A141" s="2"/>
      <c r="B141" s="72" t="s">
        <v>203</v>
      </c>
      <c r="C141" s="73">
        <v>6025.0</v>
      </c>
      <c r="D141" s="73">
        <v>5.0</v>
      </c>
      <c r="E141" s="74" t="str">
        <f t="shared" si="12"/>
        <v>31</v>
      </c>
      <c r="F141" s="75" t="str">
        <f t="shared" si="14"/>
        <v>1,205</v>
      </c>
      <c r="G141" s="6"/>
    </row>
    <row r="142">
      <c r="A142" s="2"/>
      <c r="B142" s="72" t="s">
        <v>204</v>
      </c>
      <c r="C142" s="112">
        <v>7710.0</v>
      </c>
      <c r="D142" s="112">
        <v>6.0</v>
      </c>
      <c r="E142" s="74" t="str">
        <f t="shared" si="12"/>
        <v>37</v>
      </c>
      <c r="F142" s="75" t="str">
        <f t="shared" si="14"/>
        <v>1,285</v>
      </c>
      <c r="G142" s="6"/>
    </row>
    <row r="143">
      <c r="A143" s="2"/>
      <c r="B143" s="72" t="s">
        <v>205</v>
      </c>
      <c r="C143" s="112">
        <v>9865.0</v>
      </c>
      <c r="D143" s="112">
        <v>7.0</v>
      </c>
      <c r="E143" s="74" t="str">
        <f t="shared" si="12"/>
        <v>44</v>
      </c>
      <c r="F143" s="75" t="str">
        <f t="shared" si="14"/>
        <v>1,409</v>
      </c>
      <c r="G143" s="6"/>
    </row>
    <row r="144">
      <c r="A144" s="2"/>
      <c r="B144" s="72" t="s">
        <v>206</v>
      </c>
      <c r="C144" s="112">
        <v>12630.0</v>
      </c>
      <c r="D144" s="112">
        <v>9.0</v>
      </c>
      <c r="E144" s="74" t="str">
        <f t="shared" si="12"/>
        <v>53</v>
      </c>
      <c r="F144" s="75" t="str">
        <f t="shared" si="14"/>
        <v>1,403</v>
      </c>
      <c r="G144" s="6"/>
    </row>
    <row r="145">
      <c r="A145" s="2"/>
      <c r="B145" s="72" t="s">
        <v>207</v>
      </c>
      <c r="C145" s="112">
        <v>16165.0</v>
      </c>
      <c r="D145" s="112">
        <v>11.0</v>
      </c>
      <c r="E145" s="74" t="str">
        <f t="shared" si="12"/>
        <v>64</v>
      </c>
      <c r="F145" s="75" t="str">
        <f t="shared" si="14"/>
        <v>1,470</v>
      </c>
      <c r="G145" s="6"/>
    </row>
    <row r="146">
      <c r="A146" s="2"/>
      <c r="B146" s="72" t="s">
        <v>208</v>
      </c>
      <c r="C146" s="112">
        <v>20690.0</v>
      </c>
      <c r="D146" s="112">
        <v>13.0</v>
      </c>
      <c r="E146" s="74" t="str">
        <f t="shared" si="12"/>
        <v>77</v>
      </c>
      <c r="F146" s="75" t="str">
        <f t="shared" si="14"/>
        <v>1,592</v>
      </c>
      <c r="G146" s="6"/>
    </row>
    <row r="147">
      <c r="B147" s="45"/>
      <c r="C147" s="45"/>
      <c r="D147" s="46"/>
      <c r="E147" s="114"/>
      <c r="F147" s="115"/>
    </row>
    <row r="148">
      <c r="A148" s="2"/>
      <c r="B148" s="72" t="s">
        <v>209</v>
      </c>
      <c r="C148" s="73">
        <v>510.0</v>
      </c>
      <c r="D148" s="73">
        <v>5.0</v>
      </c>
      <c r="E148" s="74" t="str">
        <f t="shared" ref="E148:E167" si="15">E147+D148</f>
        <v>5</v>
      </c>
      <c r="F148" s="75" t="str">
        <f t="shared" ref="F148:F167" si="16">C148/D148</f>
        <v>102</v>
      </c>
      <c r="G148" s="6"/>
    </row>
    <row r="149">
      <c r="A149" s="2"/>
      <c r="B149" s="72" t="s">
        <v>210</v>
      </c>
      <c r="C149" s="73">
        <v>650.0</v>
      </c>
      <c r="D149" s="73">
        <v>1.0</v>
      </c>
      <c r="E149" s="74" t="str">
        <f t="shared" si="15"/>
        <v>6</v>
      </c>
      <c r="F149" s="75" t="str">
        <f t="shared" si="16"/>
        <v>650</v>
      </c>
      <c r="G149" s="6"/>
    </row>
    <row r="150">
      <c r="A150" s="2"/>
      <c r="B150" s="72" t="s">
        <v>211</v>
      </c>
      <c r="C150" s="73">
        <v>830.0</v>
      </c>
      <c r="D150" s="73">
        <v>1.0</v>
      </c>
      <c r="E150" s="74" t="str">
        <f t="shared" si="15"/>
        <v>7</v>
      </c>
      <c r="F150" s="75" t="str">
        <f t="shared" si="16"/>
        <v>830</v>
      </c>
      <c r="G150" s="6"/>
    </row>
    <row r="151">
      <c r="A151" s="2"/>
      <c r="B151" s="72" t="s">
        <v>212</v>
      </c>
      <c r="C151" s="73">
        <v>1070.0</v>
      </c>
      <c r="D151" s="73">
        <v>1.0</v>
      </c>
      <c r="E151" s="74" t="str">
        <f t="shared" si="15"/>
        <v>8</v>
      </c>
      <c r="F151" s="75" t="str">
        <f t="shared" si="16"/>
        <v>1,070</v>
      </c>
      <c r="G151" s="6"/>
    </row>
    <row r="152">
      <c r="A152" s="2"/>
      <c r="B152" s="72" t="s">
        <v>213</v>
      </c>
      <c r="C152" s="73">
        <v>1365.0</v>
      </c>
      <c r="D152" s="73">
        <v>2.0</v>
      </c>
      <c r="E152" s="74" t="str">
        <f t="shared" si="15"/>
        <v>10</v>
      </c>
      <c r="F152" s="75" t="str">
        <f t="shared" si="16"/>
        <v>683</v>
      </c>
      <c r="G152" s="6"/>
    </row>
    <row r="153">
      <c r="A153" s="2"/>
      <c r="B153" s="72" t="s">
        <v>214</v>
      </c>
      <c r="C153" s="73">
        <v>1750.0</v>
      </c>
      <c r="D153" s="73">
        <v>2.0</v>
      </c>
      <c r="E153" s="74" t="str">
        <f t="shared" si="15"/>
        <v>12</v>
      </c>
      <c r="F153" s="75" t="str">
        <f t="shared" si="16"/>
        <v>875</v>
      </c>
      <c r="G153" s="6"/>
    </row>
    <row r="154">
      <c r="A154" s="2"/>
      <c r="B154" s="72" t="s">
        <v>215</v>
      </c>
      <c r="C154" s="73">
        <v>2245.0</v>
      </c>
      <c r="D154" s="73">
        <v>2.0</v>
      </c>
      <c r="E154" s="74" t="str">
        <f t="shared" si="15"/>
        <v>14</v>
      </c>
      <c r="F154" s="75" t="str">
        <f t="shared" si="16"/>
        <v>1,123</v>
      </c>
      <c r="G154" s="6"/>
    </row>
    <row r="155">
      <c r="A155" s="2"/>
      <c r="B155" s="72" t="s">
        <v>216</v>
      </c>
      <c r="C155" s="73">
        <v>2870.0</v>
      </c>
      <c r="D155" s="73">
        <v>3.0</v>
      </c>
      <c r="E155" s="74" t="str">
        <f t="shared" si="15"/>
        <v>17</v>
      </c>
      <c r="F155" s="75" t="str">
        <f t="shared" si="16"/>
        <v>957</v>
      </c>
      <c r="G155" s="6"/>
    </row>
    <row r="156">
      <c r="A156" s="2"/>
      <c r="B156" s="72" t="s">
        <v>217</v>
      </c>
      <c r="C156" s="73">
        <v>3680.0</v>
      </c>
      <c r="D156" s="73">
        <v>4.0</v>
      </c>
      <c r="E156" s="74" t="str">
        <f t="shared" si="15"/>
        <v>21</v>
      </c>
      <c r="F156" s="75" t="str">
        <f t="shared" si="16"/>
        <v>920</v>
      </c>
      <c r="G156" s="6"/>
    </row>
    <row r="157">
      <c r="A157" s="2"/>
      <c r="B157" s="72" t="s">
        <v>218</v>
      </c>
      <c r="C157" s="73">
        <v>4705.0</v>
      </c>
      <c r="D157" s="73">
        <v>4.0</v>
      </c>
      <c r="E157" s="74" t="str">
        <f t="shared" si="15"/>
        <v>25</v>
      </c>
      <c r="F157" s="75" t="str">
        <f t="shared" si="16"/>
        <v>1,176</v>
      </c>
      <c r="G157" s="6"/>
    </row>
    <row r="158">
      <c r="A158" s="2"/>
      <c r="B158" s="72" t="s">
        <v>219</v>
      </c>
      <c r="C158" s="73">
        <v>6020.0</v>
      </c>
      <c r="D158" s="73">
        <v>5.0</v>
      </c>
      <c r="E158" s="74" t="str">
        <f t="shared" si="15"/>
        <v>30</v>
      </c>
      <c r="F158" s="75" t="str">
        <f t="shared" si="16"/>
        <v>1,204</v>
      </c>
      <c r="G158" s="6"/>
    </row>
    <row r="159">
      <c r="A159" s="2"/>
      <c r="B159" s="72" t="s">
        <v>220</v>
      </c>
      <c r="C159" s="112">
        <v>7710.0</v>
      </c>
      <c r="D159" s="112">
        <v>6.0</v>
      </c>
      <c r="E159" s="74" t="str">
        <f t="shared" si="15"/>
        <v>36</v>
      </c>
      <c r="F159" s="75" t="str">
        <f t="shared" si="16"/>
        <v>1,285</v>
      </c>
      <c r="G159" s="6"/>
    </row>
    <row r="160">
      <c r="A160" s="2"/>
      <c r="B160" s="72" t="s">
        <v>221</v>
      </c>
      <c r="C160" s="112">
        <v>9865.0</v>
      </c>
      <c r="D160" s="112">
        <v>7.0</v>
      </c>
      <c r="E160" s="74" t="str">
        <f t="shared" si="15"/>
        <v>43</v>
      </c>
      <c r="F160" s="75" t="str">
        <f t="shared" si="16"/>
        <v>1,409</v>
      </c>
      <c r="G160" s="6"/>
    </row>
    <row r="161">
      <c r="A161" s="2"/>
      <c r="B161" s="72" t="s">
        <v>222</v>
      </c>
      <c r="C161" s="112">
        <v>12625.0</v>
      </c>
      <c r="D161" s="112">
        <v>8.0</v>
      </c>
      <c r="E161" s="74" t="str">
        <f t="shared" si="15"/>
        <v>51</v>
      </c>
      <c r="F161" s="75" t="str">
        <f t="shared" si="16"/>
        <v>1,578</v>
      </c>
      <c r="G161" s="6"/>
      <c r="O161" s="57"/>
    </row>
    <row r="162">
      <c r="A162" s="2"/>
      <c r="B162" s="72" t="s">
        <v>223</v>
      </c>
      <c r="C162" s="112">
        <v>16160.0</v>
      </c>
      <c r="D162" s="112">
        <v>11.0</v>
      </c>
      <c r="E162" s="74" t="str">
        <f t="shared" si="15"/>
        <v>62</v>
      </c>
      <c r="F162" s="75" t="str">
        <f t="shared" si="16"/>
        <v>1,469</v>
      </c>
      <c r="G162" s="6"/>
      <c r="O162" s="57"/>
    </row>
    <row r="163">
      <c r="A163" s="2"/>
      <c r="B163" s="72" t="s">
        <v>224</v>
      </c>
      <c r="C163" s="112">
        <v>20690.0</v>
      </c>
      <c r="D163" s="112">
        <v>12.0</v>
      </c>
      <c r="E163" s="74" t="str">
        <f t="shared" si="15"/>
        <v>74</v>
      </c>
      <c r="F163" s="75" t="str">
        <f t="shared" si="16"/>
        <v>1,724</v>
      </c>
      <c r="G163" s="6"/>
      <c r="O163" s="57"/>
    </row>
    <row r="164">
      <c r="A164" s="2"/>
      <c r="B164" s="72" t="s">
        <v>225</v>
      </c>
      <c r="C164" s="112">
        <v>26485.0</v>
      </c>
      <c r="D164" s="112">
        <v>15.0</v>
      </c>
      <c r="E164" s="74" t="str">
        <f t="shared" si="15"/>
        <v>89</v>
      </c>
      <c r="F164" s="75" t="str">
        <f t="shared" si="16"/>
        <v>1,766</v>
      </c>
      <c r="G164" s="6"/>
      <c r="O164" s="57"/>
    </row>
    <row r="165">
      <c r="A165" s="2"/>
      <c r="B165" s="72" t="s">
        <v>226</v>
      </c>
      <c r="C165" s="112">
        <v>33895.0</v>
      </c>
      <c r="D165" s="112">
        <v>17.0</v>
      </c>
      <c r="E165" s="74" t="str">
        <f t="shared" si="15"/>
        <v>106</v>
      </c>
      <c r="F165" s="75" t="str">
        <f t="shared" si="16"/>
        <v>1,994</v>
      </c>
      <c r="G165" s="6"/>
      <c r="O165" s="57"/>
    </row>
    <row r="166">
      <c r="A166" s="2"/>
      <c r="B166" s="72" t="s">
        <v>227</v>
      </c>
      <c r="C166" s="73">
        <v>43385.0</v>
      </c>
      <c r="D166" s="73">
        <v>22.0</v>
      </c>
      <c r="E166" s="74" t="str">
        <f t="shared" si="15"/>
        <v>128</v>
      </c>
      <c r="F166" s="75" t="str">
        <f t="shared" si="16"/>
        <v>1,972</v>
      </c>
      <c r="G166" s="6"/>
      <c r="O166" s="57"/>
    </row>
    <row r="167">
      <c r="A167" s="2"/>
      <c r="B167" s="72" t="s">
        <v>228</v>
      </c>
      <c r="C167" s="112">
        <v>55530.0</v>
      </c>
      <c r="D167" s="112">
        <v>25.0</v>
      </c>
      <c r="E167" s="74" t="str">
        <f t="shared" si="15"/>
        <v>153</v>
      </c>
      <c r="F167" s="75" t="str">
        <f t="shared" si="16"/>
        <v>2,221</v>
      </c>
      <c r="G167" s="6"/>
      <c r="O167" s="57"/>
    </row>
    <row r="168">
      <c r="B168" s="116"/>
      <c r="C168" s="116"/>
      <c r="D168" s="116"/>
      <c r="E168" s="116"/>
      <c r="F168" s="117"/>
      <c r="O168" s="57"/>
    </row>
    <row r="169">
      <c r="A169" s="2"/>
      <c r="B169" s="118" t="s">
        <v>229</v>
      </c>
      <c r="C169" s="119">
        <v>4220.0</v>
      </c>
      <c r="D169" s="120" t="str">
        <f t="shared" ref="D169:D188" si="17">E169-E168</f>
        <v>6</v>
      </c>
      <c r="E169" s="112">
        <v>6.0</v>
      </c>
      <c r="F169" s="75" t="str">
        <f t="shared" ref="F169:F188" si="18">C169/D169</f>
        <v>703</v>
      </c>
      <c r="G169" s="6"/>
      <c r="O169" s="57"/>
    </row>
    <row r="170">
      <c r="A170" s="2"/>
      <c r="B170" s="118" t="s">
        <v>230</v>
      </c>
      <c r="C170" s="119">
        <v>5405.0</v>
      </c>
      <c r="D170" s="120" t="str">
        <f t="shared" si="17"/>
        <v>1</v>
      </c>
      <c r="E170" s="112">
        <v>7.0</v>
      </c>
      <c r="F170" s="75" t="str">
        <f t="shared" si="18"/>
        <v>5,405</v>
      </c>
      <c r="G170" s="6"/>
      <c r="O170" s="57"/>
    </row>
    <row r="171">
      <c r="A171" s="2"/>
      <c r="B171" s="118" t="s">
        <v>231</v>
      </c>
      <c r="C171" s="119">
        <v>6920.0</v>
      </c>
      <c r="D171" s="120" t="str">
        <f t="shared" si="17"/>
        <v>2</v>
      </c>
      <c r="E171" s="112">
        <v>9.0</v>
      </c>
      <c r="F171" s="75" t="str">
        <f t="shared" si="18"/>
        <v>3,460</v>
      </c>
      <c r="G171" s="6"/>
      <c r="O171" s="57"/>
    </row>
    <row r="172">
      <c r="A172" s="2"/>
      <c r="B172" s="118" t="s">
        <v>232</v>
      </c>
      <c r="C172" s="119">
        <v>8850.0</v>
      </c>
      <c r="D172" s="120" t="str">
        <f t="shared" si="17"/>
        <v>1</v>
      </c>
      <c r="E172" s="112">
        <v>10.0</v>
      </c>
      <c r="F172" s="75" t="str">
        <f t="shared" si="18"/>
        <v>8,850</v>
      </c>
      <c r="G172" s="6"/>
      <c r="O172" s="57"/>
    </row>
    <row r="173">
      <c r="A173" s="2"/>
      <c r="B173" s="118" t="s">
        <v>233</v>
      </c>
      <c r="C173" s="119">
        <v>11325.0</v>
      </c>
      <c r="D173" s="120" t="str">
        <f t="shared" si="17"/>
        <v>2</v>
      </c>
      <c r="E173" s="112">
        <v>12.0</v>
      </c>
      <c r="F173" s="75" t="str">
        <f t="shared" si="18"/>
        <v>5,663</v>
      </c>
      <c r="G173" s="6"/>
      <c r="O173" s="57"/>
    </row>
    <row r="174">
      <c r="A174" s="2"/>
      <c r="B174" s="118" t="s">
        <v>234</v>
      </c>
      <c r="C174" s="119">
        <v>14500.0</v>
      </c>
      <c r="D174" s="120" t="str">
        <f t="shared" si="17"/>
        <v>3</v>
      </c>
      <c r="E174" s="112">
        <v>15.0</v>
      </c>
      <c r="F174" s="75" t="str">
        <f t="shared" si="18"/>
        <v>4,833</v>
      </c>
      <c r="G174" s="6"/>
      <c r="O174" s="57"/>
    </row>
    <row r="175">
      <c r="A175" s="2"/>
      <c r="B175" s="118" t="s">
        <v>235</v>
      </c>
      <c r="C175" s="119">
        <v>18560.0</v>
      </c>
      <c r="D175" s="120" t="str">
        <f t="shared" si="17"/>
        <v>3</v>
      </c>
      <c r="E175" s="112">
        <v>18.0</v>
      </c>
      <c r="F175" s="75" t="str">
        <f t="shared" si="18"/>
        <v>6,187</v>
      </c>
      <c r="G175" s="6"/>
      <c r="O175" s="57"/>
    </row>
    <row r="176">
      <c r="A176" s="2"/>
      <c r="B176" s="118" t="s">
        <v>236</v>
      </c>
      <c r="C176" s="119">
        <v>23760.0</v>
      </c>
      <c r="D176" s="120" t="str">
        <f t="shared" si="17"/>
        <v>3</v>
      </c>
      <c r="E176" s="112">
        <v>21.0</v>
      </c>
      <c r="F176" s="75" t="str">
        <f t="shared" si="18"/>
        <v>7,920</v>
      </c>
      <c r="G176" s="6"/>
      <c r="O176" s="57"/>
    </row>
    <row r="177">
      <c r="A177" s="2"/>
      <c r="B177" s="118" t="s">
        <v>237</v>
      </c>
      <c r="C177" s="119">
        <v>30410.0</v>
      </c>
      <c r="D177" s="120" t="str">
        <f t="shared" si="17"/>
        <v>5</v>
      </c>
      <c r="E177" s="112">
        <v>26.0</v>
      </c>
      <c r="F177" s="75" t="str">
        <f t="shared" si="18"/>
        <v>6,082</v>
      </c>
      <c r="G177" s="6"/>
      <c r="O177" s="57"/>
    </row>
    <row r="178">
      <c r="A178" s="2"/>
      <c r="B178" s="118" t="s">
        <v>238</v>
      </c>
      <c r="C178" s="119">
        <v>38925.0</v>
      </c>
      <c r="D178" s="120" t="str">
        <f t="shared" si="17"/>
        <v>5</v>
      </c>
      <c r="E178" s="112">
        <v>31.0</v>
      </c>
      <c r="F178" s="75" t="str">
        <f t="shared" si="18"/>
        <v>7,785</v>
      </c>
      <c r="G178" s="6"/>
      <c r="O178" s="57"/>
    </row>
    <row r="179">
      <c r="A179" s="2"/>
      <c r="B179" s="118" t="s">
        <v>239</v>
      </c>
      <c r="C179" s="119">
        <v>49820.0</v>
      </c>
      <c r="D179" s="120" t="str">
        <f t="shared" si="17"/>
        <v>6</v>
      </c>
      <c r="E179" s="112">
        <v>37.0</v>
      </c>
      <c r="F179" s="75" t="str">
        <f t="shared" si="18"/>
        <v>8,303</v>
      </c>
      <c r="G179" s="6"/>
      <c r="O179" s="57"/>
    </row>
    <row r="180">
      <c r="A180" s="2"/>
      <c r="B180" s="118" t="s">
        <v>240</v>
      </c>
      <c r="C180" s="119">
        <v>63770.0</v>
      </c>
      <c r="D180" s="120" t="str">
        <f t="shared" si="17"/>
        <v>8</v>
      </c>
      <c r="E180" s="112">
        <v>45.0</v>
      </c>
      <c r="F180" s="75" t="str">
        <f t="shared" si="18"/>
        <v>7,971</v>
      </c>
      <c r="G180" s="6"/>
      <c r="O180" s="57"/>
    </row>
    <row r="181">
      <c r="A181" s="2"/>
      <c r="B181" s="118" t="s">
        <v>241</v>
      </c>
      <c r="C181" s="119">
        <v>81625.0</v>
      </c>
      <c r="D181" s="120" t="str">
        <f t="shared" si="17"/>
        <v>8</v>
      </c>
      <c r="E181" s="112">
        <v>53.0</v>
      </c>
      <c r="F181" s="75" t="str">
        <f t="shared" si="18"/>
        <v>10,203</v>
      </c>
      <c r="G181" s="6"/>
    </row>
    <row r="182">
      <c r="A182" s="2"/>
      <c r="B182" s="118" t="s">
        <v>242</v>
      </c>
      <c r="C182" s="119">
        <v>104480.0</v>
      </c>
      <c r="D182" s="120" t="str">
        <f t="shared" si="17"/>
        <v>11</v>
      </c>
      <c r="E182" s="112">
        <v>64.0</v>
      </c>
      <c r="F182" s="75" t="str">
        <f t="shared" si="18"/>
        <v>9,498</v>
      </c>
      <c r="G182" s="6"/>
    </row>
    <row r="183">
      <c r="A183" s="2"/>
      <c r="B183" s="118" t="s">
        <v>243</v>
      </c>
      <c r="C183" s="119">
        <v>133735.0</v>
      </c>
      <c r="D183" s="120" t="str">
        <f t="shared" si="17"/>
        <v>13</v>
      </c>
      <c r="E183" s="112">
        <v>77.0</v>
      </c>
      <c r="F183" s="75" t="str">
        <f t="shared" si="18"/>
        <v>10,287</v>
      </c>
      <c r="G183" s="6"/>
    </row>
    <row r="184">
      <c r="A184" s="2"/>
      <c r="B184" s="118" t="s">
        <v>244</v>
      </c>
      <c r="C184" s="119">
        <v>171180.0</v>
      </c>
      <c r="D184" s="120" t="str">
        <f t="shared" si="17"/>
        <v>15</v>
      </c>
      <c r="E184" s="112">
        <v>92.0</v>
      </c>
      <c r="F184" s="75" t="str">
        <f t="shared" si="18"/>
        <v>11,412</v>
      </c>
      <c r="G184" s="6"/>
      <c r="H184" s="1"/>
      <c r="I184" s="1"/>
      <c r="J184" s="1"/>
      <c r="K184" s="1"/>
      <c r="L184" s="1"/>
    </row>
    <row r="185">
      <c r="A185" s="2"/>
      <c r="B185" s="118" t="s">
        <v>245</v>
      </c>
      <c r="C185" s="119">
        <v>219120.0</v>
      </c>
      <c r="D185" s="120" t="str">
        <f t="shared" si="17"/>
        <v>19</v>
      </c>
      <c r="E185" s="112">
        <v>111.0</v>
      </c>
      <c r="F185" s="75" t="str">
        <f t="shared" si="18"/>
        <v>11,533</v>
      </c>
      <c r="G185" s="53"/>
      <c r="H185" s="121"/>
      <c r="I185" s="114"/>
      <c r="J185" s="114"/>
      <c r="K185" s="114"/>
      <c r="L185" s="75"/>
      <c r="M185" s="6"/>
    </row>
    <row r="186">
      <c r="A186" s="2"/>
      <c r="B186" s="118" t="s">
        <v>246</v>
      </c>
      <c r="C186" s="119">
        <v>280460.0</v>
      </c>
      <c r="D186" s="120" t="str">
        <f t="shared" si="17"/>
        <v>22</v>
      </c>
      <c r="E186" s="112">
        <v>133.0</v>
      </c>
      <c r="F186" s="75" t="str">
        <f t="shared" si="18"/>
        <v>12,748</v>
      </c>
      <c r="G186" s="53"/>
      <c r="H186" s="122"/>
      <c r="I186" s="4"/>
      <c r="J186" s="4"/>
      <c r="K186" s="4"/>
      <c r="L186" s="5"/>
      <c r="M186" s="6"/>
    </row>
    <row r="187">
      <c r="A187" s="2"/>
      <c r="B187" s="118" t="s">
        <v>247</v>
      </c>
      <c r="C187" s="119">
        <v>359000.0</v>
      </c>
      <c r="D187" s="120" t="str">
        <f t="shared" si="17"/>
        <v>27</v>
      </c>
      <c r="E187" s="112">
        <v>160.0</v>
      </c>
      <c r="F187" s="75" t="str">
        <f t="shared" si="18"/>
        <v>13,296</v>
      </c>
      <c r="G187" s="53"/>
      <c r="H187" s="6"/>
      <c r="L187" s="2"/>
      <c r="M187" s="6"/>
    </row>
    <row r="188">
      <c r="A188" s="2"/>
      <c r="B188" s="118" t="s">
        <v>248</v>
      </c>
      <c r="C188" s="119">
        <v>459520.0</v>
      </c>
      <c r="D188" s="120" t="str">
        <f t="shared" si="17"/>
        <v>32</v>
      </c>
      <c r="E188" s="112">
        <v>192.0</v>
      </c>
      <c r="F188" s="75" t="str">
        <f t="shared" si="18"/>
        <v>14,360</v>
      </c>
      <c r="G188" s="53"/>
      <c r="H188" s="6"/>
      <c r="L188" s="2"/>
      <c r="M188" s="6"/>
    </row>
    <row r="189">
      <c r="B189" s="91"/>
      <c r="C189" s="91"/>
      <c r="D189" s="91"/>
      <c r="E189" s="91"/>
      <c r="F189" s="91"/>
      <c r="G189" s="2"/>
      <c r="H189" s="7"/>
      <c r="I189" s="1"/>
      <c r="J189" s="1"/>
      <c r="K189" s="1"/>
      <c r="L189" s="8"/>
      <c r="M189" s="6"/>
    </row>
    <row r="190">
      <c r="B190" s="67"/>
      <c r="C190" s="67"/>
      <c r="D190" s="67"/>
      <c r="E190" s="67"/>
      <c r="F190" s="67"/>
      <c r="G190" s="2"/>
      <c r="H190" s="72" t="s">
        <v>249</v>
      </c>
      <c r="I190" s="73">
        <v>730.0</v>
      </c>
      <c r="J190" s="73">
        <v>1.0</v>
      </c>
      <c r="K190" s="114"/>
      <c r="L190" s="75" t="str">
        <f>I190/J190</f>
        <v>730</v>
      </c>
      <c r="M190" s="6"/>
    </row>
    <row r="191">
      <c r="B191" s="67"/>
      <c r="C191" s="67"/>
      <c r="D191" s="67"/>
      <c r="E191" s="67"/>
      <c r="F191" s="67"/>
      <c r="G191" s="2"/>
      <c r="H191" s="72" t="s">
        <v>250</v>
      </c>
      <c r="I191" s="73">
        <v>940.0</v>
      </c>
      <c r="J191" s="73">
        <v>0.0</v>
      </c>
      <c r="K191" s="114"/>
      <c r="L191" s="108" t="s">
        <v>100</v>
      </c>
      <c r="M191" s="6"/>
    </row>
    <row r="192">
      <c r="B192" s="67"/>
      <c r="C192" s="67"/>
      <c r="D192" s="67"/>
      <c r="E192" s="67"/>
      <c r="F192" s="67"/>
      <c r="G192" s="2"/>
      <c r="H192" s="72" t="s">
        <v>251</v>
      </c>
      <c r="I192" s="73">
        <v>1195.0</v>
      </c>
      <c r="J192" s="73">
        <v>1.0</v>
      </c>
      <c r="K192" s="114"/>
      <c r="L192" s="75" t="str">
        <f>I192+I191</f>
        <v>2,135</v>
      </c>
      <c r="M192" s="6"/>
    </row>
    <row r="193">
      <c r="B193" s="67"/>
      <c r="C193" s="67"/>
      <c r="D193" s="67"/>
      <c r="E193" s="67"/>
      <c r="F193" s="67"/>
      <c r="G193" s="2"/>
      <c r="H193" s="122"/>
      <c r="I193" s="4"/>
      <c r="J193" s="4"/>
      <c r="K193" s="4"/>
      <c r="L193" s="5"/>
      <c r="M193" s="6"/>
    </row>
    <row r="194">
      <c r="B194" s="67"/>
      <c r="C194" s="67"/>
      <c r="D194" s="67"/>
      <c r="E194" s="67"/>
      <c r="F194" s="67"/>
      <c r="G194" s="2"/>
      <c r="H194" s="6"/>
      <c r="L194" s="2"/>
      <c r="M194" s="6"/>
    </row>
    <row r="195">
      <c r="B195" s="67"/>
      <c r="C195" s="67"/>
      <c r="D195" s="67"/>
      <c r="E195" s="67"/>
      <c r="F195" s="67"/>
      <c r="G195" s="2"/>
      <c r="H195" s="6"/>
      <c r="L195" s="2"/>
      <c r="M195" s="6"/>
    </row>
    <row r="196">
      <c r="B196" s="67"/>
      <c r="C196" s="67"/>
      <c r="D196" s="67"/>
      <c r="E196" s="67"/>
      <c r="F196" s="67"/>
      <c r="G196" s="2"/>
      <c r="H196" s="6"/>
      <c r="L196" s="2"/>
      <c r="M196" s="6"/>
    </row>
    <row r="197">
      <c r="B197" s="67"/>
      <c r="C197" s="67"/>
      <c r="D197" s="67"/>
      <c r="E197" s="67"/>
      <c r="F197" s="67"/>
      <c r="G197" s="2"/>
      <c r="H197" s="6"/>
      <c r="L197" s="2"/>
      <c r="M197" s="6"/>
    </row>
    <row r="198">
      <c r="B198" s="67"/>
      <c r="C198" s="67"/>
      <c r="D198" s="67"/>
      <c r="E198" s="67"/>
      <c r="F198" s="67"/>
      <c r="G198" s="2"/>
      <c r="H198" s="6"/>
      <c r="L198" s="2"/>
      <c r="M198" s="6"/>
    </row>
    <row r="199">
      <c r="B199" s="67"/>
      <c r="C199" s="67"/>
      <c r="D199" s="67"/>
      <c r="E199" s="67"/>
      <c r="F199" s="67"/>
      <c r="G199" s="2"/>
      <c r="H199" s="6"/>
      <c r="L199" s="2"/>
      <c r="M199" s="6"/>
    </row>
    <row r="200">
      <c r="B200" s="67"/>
      <c r="C200" s="67"/>
      <c r="D200" s="67"/>
      <c r="E200" s="67"/>
      <c r="F200" s="67"/>
      <c r="G200" s="2"/>
      <c r="H200" s="7"/>
      <c r="I200" s="1"/>
      <c r="J200" s="1"/>
      <c r="K200" s="1"/>
      <c r="L200" s="8"/>
      <c r="M200" s="6"/>
    </row>
    <row r="201">
      <c r="B201" s="67"/>
      <c r="C201" s="67"/>
      <c r="D201" s="67"/>
      <c r="E201" s="67"/>
      <c r="F201" s="67"/>
      <c r="G201" s="2"/>
      <c r="H201" s="121"/>
      <c r="I201" s="114"/>
      <c r="J201" s="114"/>
      <c r="K201" s="114"/>
      <c r="L201" s="75"/>
      <c r="M201" s="6"/>
    </row>
    <row r="202">
      <c r="B202" s="67"/>
      <c r="C202" s="67"/>
      <c r="D202" s="67"/>
      <c r="E202" s="67"/>
      <c r="F202" s="67"/>
      <c r="G202" s="2"/>
      <c r="H202" s="72" t="s">
        <v>252</v>
      </c>
      <c r="I202" s="73">
        <v>400.0</v>
      </c>
      <c r="J202" s="73">
        <v>1.0</v>
      </c>
      <c r="K202" s="114"/>
      <c r="L202" s="75" t="str">
        <f t="shared" ref="L202:L203" si="19">I202/J202</f>
        <v>400</v>
      </c>
      <c r="M202" s="6"/>
    </row>
    <row r="203">
      <c r="B203" s="67"/>
      <c r="C203" s="67"/>
      <c r="D203" s="67"/>
      <c r="E203" s="67"/>
      <c r="F203" s="67"/>
      <c r="G203" s="2"/>
      <c r="H203" s="72" t="s">
        <v>253</v>
      </c>
      <c r="I203" s="73">
        <v>1165.0</v>
      </c>
      <c r="J203" s="73">
        <v>1.0</v>
      </c>
      <c r="K203" s="114"/>
      <c r="L203" s="75" t="str">
        <f t="shared" si="19"/>
        <v>1,165</v>
      </c>
      <c r="M203" s="6"/>
    </row>
    <row r="204">
      <c r="B204" s="67"/>
      <c r="C204" s="67"/>
      <c r="D204" s="67"/>
      <c r="E204" s="67"/>
      <c r="F204" s="67"/>
      <c r="G204" s="2"/>
      <c r="H204" s="121"/>
      <c r="I204" s="114"/>
      <c r="J204" s="114"/>
      <c r="K204" s="114"/>
      <c r="L204" s="75"/>
      <c r="M204" s="6"/>
    </row>
    <row r="205">
      <c r="B205" s="67"/>
      <c r="C205" s="67"/>
      <c r="D205" s="67"/>
      <c r="E205" s="67"/>
      <c r="F205" s="67"/>
      <c r="G205" s="2"/>
      <c r="H205" s="122"/>
      <c r="I205" s="4"/>
      <c r="J205" s="4"/>
      <c r="K205" s="4"/>
      <c r="L205" s="5"/>
      <c r="M205" s="6"/>
    </row>
    <row r="206">
      <c r="B206" s="67"/>
      <c r="C206" s="67"/>
      <c r="D206" s="67"/>
      <c r="E206" s="67"/>
      <c r="F206" s="67"/>
      <c r="G206" s="2"/>
      <c r="H206" s="6"/>
      <c r="L206" s="2"/>
      <c r="M206" s="6"/>
    </row>
    <row r="207">
      <c r="B207" s="67"/>
      <c r="C207" s="67"/>
      <c r="D207" s="67"/>
      <c r="E207" s="67"/>
      <c r="F207" s="67"/>
      <c r="G207" s="2"/>
      <c r="H207" s="6"/>
      <c r="L207" s="2"/>
      <c r="M207" s="6"/>
    </row>
    <row r="208">
      <c r="B208" s="67"/>
      <c r="C208" s="67"/>
      <c r="D208" s="67"/>
      <c r="E208" s="67"/>
      <c r="F208" s="67"/>
      <c r="G208" s="2"/>
      <c r="H208" s="6"/>
      <c r="L208" s="2"/>
      <c r="M208" s="6"/>
    </row>
    <row r="209">
      <c r="B209" s="67"/>
      <c r="C209" s="67"/>
      <c r="D209" s="67"/>
      <c r="E209" s="67"/>
      <c r="F209" s="67"/>
      <c r="G209" s="2"/>
      <c r="H209" s="6"/>
      <c r="L209" s="2"/>
      <c r="M209" s="6"/>
    </row>
    <row r="210">
      <c r="B210" s="67"/>
      <c r="C210" s="67"/>
      <c r="D210" s="67"/>
      <c r="E210" s="67"/>
      <c r="F210" s="67"/>
      <c r="G210" s="2"/>
      <c r="H210" s="6"/>
      <c r="L210" s="2"/>
      <c r="M210" s="6"/>
    </row>
    <row r="211">
      <c r="B211" s="60"/>
      <c r="C211" s="95"/>
      <c r="D211" s="95"/>
      <c r="E211" s="95"/>
      <c r="F211" s="94"/>
      <c r="G211" s="2"/>
      <c r="H211" s="6"/>
      <c r="L211" s="2"/>
      <c r="M211" s="6"/>
    </row>
    <row r="212">
      <c r="B212" s="60"/>
      <c r="C212" s="95"/>
      <c r="D212" s="95"/>
      <c r="E212" s="95"/>
      <c r="F212" s="94"/>
      <c r="G212" s="2"/>
      <c r="H212" s="6"/>
      <c r="L212" s="2"/>
      <c r="M212" s="6"/>
    </row>
    <row r="213">
      <c r="B213" s="60"/>
      <c r="C213" s="95"/>
      <c r="D213" s="95"/>
      <c r="E213" s="95"/>
      <c r="F213" s="94"/>
      <c r="G213" s="2"/>
      <c r="H213" s="6"/>
      <c r="L213" s="2"/>
      <c r="M213" s="6"/>
    </row>
    <row r="214">
      <c r="B214" s="60"/>
      <c r="C214" s="95"/>
      <c r="D214" s="95"/>
      <c r="E214" s="95"/>
      <c r="F214" s="94"/>
      <c r="G214" s="2"/>
      <c r="H214" s="6"/>
      <c r="L214" s="2"/>
      <c r="M214" s="6"/>
    </row>
    <row r="215">
      <c r="B215" s="60"/>
      <c r="C215" s="95"/>
      <c r="D215" s="95"/>
      <c r="E215" s="95"/>
      <c r="F215" s="94"/>
      <c r="G215" s="2"/>
      <c r="H215" s="7"/>
      <c r="I215" s="1"/>
      <c r="J215" s="1"/>
      <c r="K215" s="1"/>
      <c r="L215" s="8"/>
      <c r="M215" s="6"/>
    </row>
    <row r="216">
      <c r="B216" s="60"/>
      <c r="C216" s="95"/>
      <c r="D216" s="95"/>
      <c r="E216" s="95"/>
      <c r="F216" s="94"/>
      <c r="G216" s="2"/>
      <c r="H216" s="121"/>
      <c r="I216" s="114"/>
      <c r="J216" s="114"/>
      <c r="K216" s="114"/>
      <c r="L216" s="75"/>
      <c r="M216" s="6"/>
    </row>
    <row r="217">
      <c r="B217" s="60"/>
      <c r="C217" s="95"/>
      <c r="D217" s="95"/>
      <c r="E217" s="95"/>
      <c r="F217" s="94"/>
      <c r="G217" s="2"/>
      <c r="H217" s="72" t="s">
        <v>254</v>
      </c>
      <c r="I217" s="73">
        <v>1090.0</v>
      </c>
      <c r="J217" s="73">
        <v>4.0</v>
      </c>
      <c r="K217" s="114"/>
      <c r="L217" s="75" t="str">
        <f t="shared" ref="L217:L218" si="20">I217/J217</f>
        <v>273</v>
      </c>
      <c r="M217" s="6"/>
    </row>
    <row r="218">
      <c r="B218" s="60"/>
      <c r="C218" s="95"/>
      <c r="D218" s="95"/>
      <c r="E218" s="95"/>
      <c r="F218" s="94"/>
      <c r="G218" s="2"/>
      <c r="H218" s="72" t="s">
        <v>255</v>
      </c>
      <c r="I218" s="73">
        <v>1395.0</v>
      </c>
      <c r="J218" s="73">
        <v>1.0</v>
      </c>
      <c r="K218" s="114"/>
      <c r="L218" s="75" t="str">
        <f t="shared" si="20"/>
        <v>1,395</v>
      </c>
      <c r="M218" s="6"/>
    </row>
    <row r="219">
      <c r="B219" s="60"/>
      <c r="C219" s="95"/>
      <c r="D219" s="95"/>
      <c r="E219" s="95"/>
      <c r="F219" s="94"/>
      <c r="G219" s="2"/>
      <c r="H219" s="121"/>
      <c r="I219" s="114"/>
      <c r="J219" s="114"/>
      <c r="K219" s="114"/>
      <c r="L219" s="75"/>
      <c r="M219" s="6"/>
    </row>
    <row r="220">
      <c r="B220" s="60"/>
      <c r="C220" s="95"/>
      <c r="D220" s="95"/>
      <c r="E220" s="95"/>
      <c r="F220" s="94"/>
      <c r="G220" s="2"/>
      <c r="H220" s="72" t="s">
        <v>256</v>
      </c>
      <c r="I220" s="73">
        <v>480.0</v>
      </c>
      <c r="J220" s="73">
        <v>1.0</v>
      </c>
      <c r="K220" s="114"/>
      <c r="L220" s="75" t="str">
        <f>I220/J220</f>
        <v>480</v>
      </c>
      <c r="M220" s="6"/>
    </row>
    <row r="221">
      <c r="B221" s="60"/>
      <c r="C221" s="95"/>
      <c r="D221" s="95"/>
      <c r="E221" s="95"/>
      <c r="F221" s="94"/>
      <c r="G221" s="2"/>
      <c r="H221" s="72" t="s">
        <v>257</v>
      </c>
      <c r="I221" s="73">
        <v>615.0</v>
      </c>
      <c r="J221" s="73">
        <v>0.0</v>
      </c>
      <c r="K221" s="114"/>
      <c r="L221" s="108" t="s">
        <v>100</v>
      </c>
      <c r="M221" s="6"/>
    </row>
    <row r="222">
      <c r="B222" s="60"/>
      <c r="C222" s="95"/>
      <c r="D222" s="95"/>
      <c r="E222" s="95"/>
      <c r="F222" s="94"/>
      <c r="G222" s="2"/>
      <c r="H222" s="72" t="s">
        <v>258</v>
      </c>
      <c r="I222" s="73">
        <v>790.0</v>
      </c>
      <c r="J222" s="73">
        <v>1.0</v>
      </c>
      <c r="K222" s="114"/>
      <c r="L222" s="75" t="str">
        <f>I222+I221</f>
        <v>1,405</v>
      </c>
      <c r="M222" s="6"/>
    </row>
    <row r="223">
      <c r="B223" s="60"/>
      <c r="C223" s="95"/>
      <c r="D223" s="95"/>
      <c r="E223" s="95"/>
      <c r="F223" s="94"/>
      <c r="G223" s="2"/>
      <c r="H223" s="121"/>
      <c r="I223" s="114"/>
      <c r="J223" s="114"/>
      <c r="K223" s="114"/>
      <c r="L223" s="75"/>
      <c r="M223" s="6"/>
    </row>
    <row r="224">
      <c r="B224" s="60"/>
      <c r="C224" s="95"/>
      <c r="D224" s="95"/>
      <c r="E224" s="95"/>
      <c r="F224" s="94"/>
      <c r="G224" s="2"/>
      <c r="H224" s="72" t="s">
        <v>259</v>
      </c>
      <c r="I224" s="73">
        <v>720.0</v>
      </c>
      <c r="J224" s="73">
        <v>2.0</v>
      </c>
      <c r="K224" s="114"/>
      <c r="L224" s="75" t="str">
        <f t="shared" ref="L224:L225" si="21">I224/J224</f>
        <v>360</v>
      </c>
      <c r="M224" s="6"/>
    </row>
    <row r="225">
      <c r="B225" s="60"/>
      <c r="C225" s="95"/>
      <c r="D225" s="95"/>
      <c r="E225" s="95"/>
      <c r="F225" s="94"/>
      <c r="G225" s="2"/>
      <c r="H225" s="72" t="s">
        <v>260</v>
      </c>
      <c r="I225" s="73">
        <v>925.0</v>
      </c>
      <c r="J225" s="73">
        <v>1.0</v>
      </c>
      <c r="K225" s="114"/>
      <c r="L225" s="75" t="str">
        <f t="shared" si="21"/>
        <v>925</v>
      </c>
      <c r="M225" s="6"/>
    </row>
  </sheetData>
  <mergeCells count="6">
    <mergeCell ref="C2:L5"/>
    <mergeCell ref="I14:M17"/>
    <mergeCell ref="I19:M22"/>
    <mergeCell ref="H56:K57"/>
    <mergeCell ref="H58:K59"/>
    <mergeCell ref="H109:K110"/>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2.75"/>
  <cols>
    <col customWidth="1" min="1" max="2" width="17.29"/>
    <col customWidth="1" min="3" max="3" width="25.71"/>
    <col customWidth="1" min="4" max="20" width="17.29"/>
  </cols>
  <sheetData>
    <row r="1">
      <c r="A1" s="123"/>
      <c r="B1" s="123"/>
      <c r="C1" s="123"/>
      <c r="D1" s="123"/>
      <c r="E1" s="123"/>
      <c r="F1" s="123"/>
      <c r="G1" s="123"/>
      <c r="H1" s="123"/>
      <c r="I1" s="123"/>
      <c r="J1" s="123"/>
      <c r="K1" s="123"/>
      <c r="L1" s="123"/>
      <c r="M1" s="123"/>
      <c r="N1" s="123"/>
      <c r="O1" s="123"/>
      <c r="P1" s="123"/>
      <c r="Q1" s="123"/>
    </row>
    <row r="2" ht="79.5" customHeight="1">
      <c r="A2" s="123"/>
      <c r="B2" s="124" t="s">
        <v>261</v>
      </c>
      <c r="M2" s="123"/>
      <c r="N2" s="123"/>
      <c r="O2" s="123"/>
      <c r="P2" s="123"/>
      <c r="Q2" s="123"/>
    </row>
    <row r="3" ht="18.75" customHeight="1">
      <c r="A3" s="123"/>
      <c r="B3" s="125" t="s">
        <v>262</v>
      </c>
      <c r="M3" s="123"/>
      <c r="N3" s="123"/>
      <c r="O3" s="123"/>
      <c r="P3" s="123"/>
      <c r="Q3" s="123"/>
    </row>
    <row r="4" ht="44.25" customHeight="1">
      <c r="A4" s="123"/>
      <c r="B4" s="123"/>
      <c r="C4" s="126"/>
      <c r="D4" s="126"/>
      <c r="E4" s="126"/>
      <c r="F4" s="126"/>
      <c r="G4" s="126"/>
      <c r="H4" s="126"/>
      <c r="I4" s="126"/>
      <c r="J4" s="126"/>
      <c r="K4" s="126"/>
      <c r="L4" s="126"/>
      <c r="M4" s="123"/>
      <c r="N4" s="123"/>
      <c r="O4" s="123"/>
      <c r="P4" s="123"/>
      <c r="Q4" s="123"/>
    </row>
    <row r="5" ht="30.0" customHeight="1">
      <c r="A5" s="123"/>
      <c r="B5" s="127"/>
      <c r="C5" s="128" t="s">
        <v>263</v>
      </c>
      <c r="D5" s="129"/>
      <c r="E5" s="130" t="s">
        <v>264</v>
      </c>
      <c r="F5" s="45"/>
      <c r="G5" s="45"/>
      <c r="H5" s="45"/>
      <c r="I5" s="45"/>
      <c r="J5" s="45"/>
      <c r="K5" s="46"/>
      <c r="L5" s="128" t="s">
        <v>265</v>
      </c>
      <c r="M5" s="131" t="s">
        <v>74</v>
      </c>
      <c r="N5" s="132" t="s">
        <v>266</v>
      </c>
      <c r="O5" s="123"/>
      <c r="P5" s="123"/>
      <c r="Q5" s="123"/>
    </row>
    <row r="6" ht="22.5" customHeight="1">
      <c r="A6" s="123"/>
      <c r="B6" s="127"/>
      <c r="C6" s="133" t="s">
        <v>267</v>
      </c>
      <c r="D6" s="134"/>
      <c r="E6" s="135" t="s">
        <v>268</v>
      </c>
      <c r="F6" s="4"/>
      <c r="G6" s="4"/>
      <c r="H6" s="4"/>
      <c r="I6" s="4"/>
      <c r="J6" s="4"/>
      <c r="K6" s="4"/>
      <c r="L6" s="136">
        <v>20.0</v>
      </c>
      <c r="M6" s="136">
        <v>1.0</v>
      </c>
      <c r="N6" s="136">
        <v>20.0</v>
      </c>
      <c r="O6" s="123"/>
      <c r="P6" s="123"/>
      <c r="Q6" s="123"/>
    </row>
    <row r="7" ht="22.5" customHeight="1">
      <c r="A7" s="123"/>
      <c r="B7" s="127"/>
      <c r="C7" s="133" t="s">
        <v>269</v>
      </c>
      <c r="D7" s="134"/>
      <c r="E7" s="135" t="s">
        <v>270</v>
      </c>
      <c r="F7" s="4"/>
      <c r="G7" s="4"/>
      <c r="H7" s="4"/>
      <c r="I7" s="4"/>
      <c r="J7" s="4"/>
      <c r="K7" s="4"/>
      <c r="L7" s="136">
        <v>935.0</v>
      </c>
      <c r="M7" s="136">
        <v>7.0</v>
      </c>
      <c r="N7" s="136">
        <v>134.0</v>
      </c>
      <c r="O7" s="123"/>
      <c r="P7" s="123"/>
      <c r="Q7" s="123"/>
    </row>
    <row r="8" ht="22.5" customHeight="1">
      <c r="A8" s="123"/>
      <c r="B8" s="127"/>
      <c r="C8" s="133" t="s">
        <v>254</v>
      </c>
      <c r="D8" s="134"/>
      <c r="E8" s="135" t="s">
        <v>271</v>
      </c>
      <c r="F8" s="4"/>
      <c r="G8" s="4"/>
      <c r="H8" s="4"/>
      <c r="I8" s="4"/>
      <c r="J8" s="4"/>
      <c r="K8" s="4"/>
      <c r="L8" s="136">
        <v>-910.0</v>
      </c>
      <c r="M8" s="136">
        <v>2.0</v>
      </c>
      <c r="N8" s="136"/>
      <c r="O8" s="123"/>
      <c r="P8" s="123"/>
      <c r="Q8" s="123"/>
    </row>
    <row r="9" ht="22.5" customHeight="1">
      <c r="A9" s="123"/>
      <c r="B9" s="127"/>
      <c r="C9" s="133" t="s">
        <v>272</v>
      </c>
      <c r="D9" s="134"/>
      <c r="E9" s="137"/>
      <c r="F9" s="138"/>
      <c r="G9" s="138"/>
      <c r="H9" s="138"/>
      <c r="I9" s="138"/>
      <c r="J9" s="138"/>
      <c r="K9" s="139"/>
      <c r="L9" s="140">
        <v>4875.0</v>
      </c>
      <c r="M9" s="136">
        <v>5.0</v>
      </c>
      <c r="N9" s="141">
        <v>412.0</v>
      </c>
      <c r="O9" s="123"/>
      <c r="P9" s="123"/>
      <c r="Q9" s="123"/>
    </row>
    <row r="10" ht="22.5" customHeight="1">
      <c r="A10" s="123"/>
      <c r="B10" s="127"/>
      <c r="C10" s="133" t="s">
        <v>273</v>
      </c>
      <c r="D10" s="134"/>
      <c r="E10" s="142"/>
      <c r="F10" s="143"/>
      <c r="G10" s="143"/>
      <c r="H10" s="143"/>
      <c r="I10" s="143"/>
      <c r="J10" s="143"/>
      <c r="K10" s="144"/>
      <c r="L10" s="140">
        <v>1170.0</v>
      </c>
      <c r="M10" s="136">
        <v>9.0</v>
      </c>
      <c r="N10" s="53"/>
      <c r="O10" s="123"/>
      <c r="P10" s="123"/>
      <c r="Q10" s="123"/>
    </row>
    <row r="11" ht="22.5" customHeight="1">
      <c r="A11" s="123"/>
      <c r="B11" s="127"/>
      <c r="C11" s="133" t="s">
        <v>274</v>
      </c>
      <c r="D11" s="134"/>
      <c r="E11" s="145" t="s">
        <v>275</v>
      </c>
      <c r="F11" s="45"/>
      <c r="G11" s="45"/>
      <c r="H11" s="45"/>
      <c r="I11" s="45"/>
      <c r="J11" s="45"/>
      <c r="K11" s="46"/>
      <c r="L11" s="140">
        <v>3420.0</v>
      </c>
      <c r="M11" s="136">
        <v>9.0</v>
      </c>
      <c r="N11" s="146"/>
      <c r="O11" s="123"/>
      <c r="P11" s="123"/>
      <c r="Q11" s="123"/>
    </row>
    <row r="12" ht="22.5" customHeight="1">
      <c r="A12" s="123"/>
      <c r="B12" s="127"/>
      <c r="C12" s="133" t="s">
        <v>196</v>
      </c>
      <c r="D12" s="134"/>
      <c r="E12" s="147"/>
      <c r="F12" s="148"/>
      <c r="G12" s="148"/>
      <c r="H12" s="148"/>
      <c r="I12" s="148"/>
      <c r="J12" s="148"/>
      <c r="K12" s="149"/>
      <c r="L12" s="136">
        <v>2565.0</v>
      </c>
      <c r="M12" s="136">
        <v>4.0</v>
      </c>
      <c r="N12" s="150" t="str">
        <f t="shared" ref="N12:N14" si="1">L12/M12</f>
        <v>641.25</v>
      </c>
      <c r="O12" s="123"/>
      <c r="P12" s="123"/>
      <c r="Q12" s="123"/>
    </row>
    <row r="13" ht="22.5" customHeight="1">
      <c r="A13" s="151"/>
      <c r="B13" s="152"/>
      <c r="C13" s="133" t="s">
        <v>210</v>
      </c>
      <c r="D13" s="153"/>
      <c r="E13" s="154"/>
      <c r="F13" s="155"/>
      <c r="G13" s="155"/>
      <c r="H13" s="155"/>
      <c r="I13" s="155"/>
      <c r="J13" s="155"/>
      <c r="K13" s="156"/>
      <c r="L13" s="157">
        <v>650.0</v>
      </c>
      <c r="M13" s="136">
        <v>1.0</v>
      </c>
      <c r="N13" s="150" t="str">
        <f t="shared" si="1"/>
        <v>650</v>
      </c>
      <c r="O13" s="151"/>
      <c r="P13" s="151"/>
      <c r="Q13" s="151"/>
      <c r="R13" s="65"/>
      <c r="S13" s="65"/>
      <c r="T13" s="65"/>
    </row>
    <row r="14" ht="20.25" customHeight="1">
      <c r="A14" s="123"/>
      <c r="B14" s="127"/>
      <c r="C14" s="133" t="s">
        <v>77</v>
      </c>
      <c r="D14" s="134"/>
      <c r="E14" s="147"/>
      <c r="F14" s="148"/>
      <c r="G14" s="148"/>
      <c r="H14" s="148"/>
      <c r="I14" s="148"/>
      <c r="J14" s="148"/>
      <c r="K14" s="149"/>
      <c r="L14" s="140">
        <v>685.0</v>
      </c>
      <c r="M14" s="136">
        <v>1.0</v>
      </c>
      <c r="N14" s="150" t="str">
        <f t="shared" si="1"/>
        <v>685</v>
      </c>
      <c r="O14" s="123"/>
      <c r="P14" s="123"/>
      <c r="Q14" s="123"/>
    </row>
    <row r="15" ht="22.5" customHeight="1">
      <c r="A15" s="151"/>
      <c r="B15" s="152"/>
      <c r="C15" s="133" t="s">
        <v>165</v>
      </c>
      <c r="D15" s="153"/>
      <c r="E15" s="147"/>
      <c r="F15" s="148"/>
      <c r="G15" s="148"/>
      <c r="H15" s="148"/>
      <c r="I15" s="148"/>
      <c r="J15" s="148"/>
      <c r="K15" s="149"/>
      <c r="L15" s="157">
        <v>5280.0</v>
      </c>
      <c r="M15" s="136">
        <v>7.0</v>
      </c>
      <c r="N15" s="136">
        <v>754.0</v>
      </c>
      <c r="O15" s="151"/>
      <c r="P15" s="151"/>
      <c r="Q15" s="151"/>
      <c r="R15" s="65"/>
      <c r="S15" s="65"/>
      <c r="T15" s="65"/>
    </row>
    <row r="16" ht="22.5" customHeight="1">
      <c r="A16" s="151"/>
      <c r="B16" s="152"/>
      <c r="C16" s="133" t="s">
        <v>213</v>
      </c>
      <c r="D16" s="134"/>
      <c r="E16" s="154"/>
      <c r="F16" s="155"/>
      <c r="G16" s="155"/>
      <c r="H16" s="155"/>
      <c r="I16" s="155"/>
      <c r="J16" s="155"/>
      <c r="K16" s="156"/>
      <c r="L16" s="136">
        <v>3265.0</v>
      </c>
      <c r="M16" s="136">
        <v>4.0</v>
      </c>
      <c r="N16" s="136">
        <v>816.0</v>
      </c>
      <c r="O16" s="151"/>
      <c r="P16" s="151"/>
      <c r="Q16" s="151"/>
      <c r="R16" s="65"/>
      <c r="S16" s="65"/>
      <c r="T16" s="65"/>
    </row>
    <row r="17" ht="22.5" customHeight="1">
      <c r="A17" s="151"/>
      <c r="B17" s="152"/>
      <c r="C17" s="133" t="s">
        <v>276</v>
      </c>
      <c r="D17" s="134"/>
      <c r="E17" s="145" t="s">
        <v>277</v>
      </c>
      <c r="F17" s="45"/>
      <c r="G17" s="45"/>
      <c r="H17" s="45"/>
      <c r="I17" s="45"/>
      <c r="J17" s="45"/>
      <c r="K17" s="46"/>
      <c r="L17" s="140">
        <v>14715.0</v>
      </c>
      <c r="M17" s="136">
        <v>18.0</v>
      </c>
      <c r="N17" s="150" t="str">
        <f t="shared" ref="N17:N18" si="2">L17/M17</f>
        <v>817.5</v>
      </c>
      <c r="O17" s="151"/>
      <c r="P17" s="151"/>
      <c r="Q17" s="151"/>
      <c r="R17" s="65"/>
      <c r="S17" s="65"/>
      <c r="T17" s="65"/>
    </row>
    <row r="18" ht="22.5" customHeight="1">
      <c r="A18" s="151"/>
      <c r="B18" s="152"/>
      <c r="C18" s="133" t="s">
        <v>81</v>
      </c>
      <c r="D18" s="134"/>
      <c r="E18" s="154"/>
      <c r="F18" s="155"/>
      <c r="G18" s="155"/>
      <c r="H18" s="155"/>
      <c r="I18" s="155"/>
      <c r="J18" s="155"/>
      <c r="K18" s="156"/>
      <c r="L18" s="136">
        <v>3475.0</v>
      </c>
      <c r="M18" s="136">
        <v>4.0</v>
      </c>
      <c r="N18" s="150" t="str">
        <f t="shared" si="2"/>
        <v>868.75</v>
      </c>
      <c r="O18" s="151"/>
      <c r="P18" s="151"/>
      <c r="Q18" s="151"/>
      <c r="R18" s="65"/>
      <c r="S18" s="65"/>
      <c r="T18" s="65"/>
    </row>
    <row r="19" ht="22.5" customHeight="1">
      <c r="A19" s="151"/>
      <c r="B19" s="152"/>
      <c r="C19" s="133" t="s">
        <v>199</v>
      </c>
      <c r="D19" s="134"/>
      <c r="E19" s="154"/>
      <c r="F19" s="155"/>
      <c r="G19" s="155"/>
      <c r="H19" s="155"/>
      <c r="I19" s="155"/>
      <c r="J19" s="155"/>
      <c r="K19" s="156"/>
      <c r="L19" s="136">
        <v>5365.0</v>
      </c>
      <c r="M19" s="136">
        <v>6.0</v>
      </c>
      <c r="N19" s="136">
        <v>894.0</v>
      </c>
      <c r="O19" s="151"/>
      <c r="P19" s="151"/>
      <c r="Q19" s="151"/>
      <c r="R19" s="65"/>
      <c r="S19" s="65"/>
      <c r="T19" s="65"/>
    </row>
    <row r="20" ht="22.5" customHeight="1">
      <c r="A20" s="151"/>
      <c r="B20" s="152"/>
      <c r="C20" s="133" t="s">
        <v>82</v>
      </c>
      <c r="D20" s="134"/>
      <c r="E20" s="154"/>
      <c r="F20" s="155"/>
      <c r="G20" s="155"/>
      <c r="H20" s="155"/>
      <c r="I20" s="155"/>
      <c r="J20" s="155"/>
      <c r="K20" s="156"/>
      <c r="L20" s="136">
        <v>928.0</v>
      </c>
      <c r="M20" s="136">
        <v>1.0</v>
      </c>
      <c r="N20" s="150" t="str">
        <f>L20/M20</f>
        <v>928</v>
      </c>
      <c r="O20" s="151"/>
      <c r="P20" s="151"/>
      <c r="Q20" s="151"/>
      <c r="R20" s="65"/>
      <c r="S20" s="65"/>
      <c r="T20" s="65"/>
    </row>
    <row r="21" ht="22.5" customHeight="1">
      <c r="A21" s="151"/>
      <c r="B21" s="152"/>
      <c r="C21" s="133" t="s">
        <v>200</v>
      </c>
      <c r="D21" s="134"/>
      <c r="E21" s="154"/>
      <c r="F21" s="155"/>
      <c r="G21" s="155"/>
      <c r="H21" s="155"/>
      <c r="I21" s="155"/>
      <c r="J21" s="155"/>
      <c r="K21" s="156"/>
      <c r="L21" s="136">
        <v>2870.0</v>
      </c>
      <c r="M21" s="136">
        <v>3.0</v>
      </c>
      <c r="N21" s="136">
        <v>957.0</v>
      </c>
      <c r="O21" s="151"/>
      <c r="P21" s="151"/>
      <c r="Q21" s="151"/>
      <c r="R21" s="65"/>
      <c r="S21" s="65"/>
      <c r="T21" s="65"/>
    </row>
    <row r="22" ht="22.5" customHeight="1">
      <c r="A22" s="151"/>
      <c r="B22" s="152"/>
      <c r="C22" s="133" t="s">
        <v>166</v>
      </c>
      <c r="D22" s="134"/>
      <c r="E22" s="154"/>
      <c r="F22" s="155"/>
      <c r="G22" s="155"/>
      <c r="H22" s="155"/>
      <c r="I22" s="155"/>
      <c r="J22" s="155"/>
      <c r="K22" s="156"/>
      <c r="L22" s="136">
        <v>1915.0</v>
      </c>
      <c r="M22" s="136">
        <v>2.0</v>
      </c>
      <c r="N22" s="150" t="str">
        <f t="shared" ref="N22:N23" si="3">L22/M22</f>
        <v>957.5</v>
      </c>
      <c r="O22" s="151"/>
      <c r="P22" s="151"/>
      <c r="Q22" s="151"/>
      <c r="R22" s="65"/>
      <c r="S22" s="65"/>
      <c r="T22" s="65"/>
    </row>
    <row r="23" ht="22.5" customHeight="1">
      <c r="A23" s="151"/>
      <c r="B23" s="152"/>
      <c r="C23" s="133" t="s">
        <v>217</v>
      </c>
      <c r="D23" s="134"/>
      <c r="E23" s="154"/>
      <c r="F23" s="155"/>
      <c r="G23" s="155"/>
      <c r="H23" s="155"/>
      <c r="I23" s="155"/>
      <c r="J23" s="155"/>
      <c r="K23" s="156"/>
      <c r="L23" s="136">
        <v>10545.0</v>
      </c>
      <c r="M23" s="136">
        <v>11.0</v>
      </c>
      <c r="N23" s="150" t="str">
        <f t="shared" si="3"/>
        <v>958.6363636</v>
      </c>
      <c r="O23" s="151"/>
      <c r="P23" s="151"/>
      <c r="Q23" s="151"/>
      <c r="R23" s="65"/>
      <c r="S23" s="65"/>
      <c r="T23" s="65"/>
    </row>
    <row r="24" ht="22.5" customHeight="1">
      <c r="A24" s="151"/>
      <c r="B24" s="152"/>
      <c r="C24" s="133" t="s">
        <v>168</v>
      </c>
      <c r="D24" s="134"/>
      <c r="E24" s="154"/>
      <c r="F24" s="155"/>
      <c r="G24" s="155"/>
      <c r="H24" s="155"/>
      <c r="I24" s="155"/>
      <c r="J24" s="155"/>
      <c r="K24" s="156"/>
      <c r="L24" s="136"/>
      <c r="M24" s="136"/>
      <c r="N24" s="136" t="s">
        <v>278</v>
      </c>
      <c r="O24" s="151"/>
      <c r="P24" s="151"/>
      <c r="Q24" s="151"/>
      <c r="R24" s="65"/>
      <c r="S24" s="65"/>
      <c r="T24" s="65"/>
    </row>
    <row r="25" ht="22.5" customHeight="1">
      <c r="A25" s="151"/>
      <c r="B25" s="152"/>
      <c r="C25" s="133" t="s">
        <v>85</v>
      </c>
      <c r="D25" s="134"/>
      <c r="E25" s="154"/>
      <c r="F25" s="155"/>
      <c r="G25" s="155"/>
      <c r="H25" s="155"/>
      <c r="I25" s="155"/>
      <c r="J25" s="155"/>
      <c r="K25" s="156"/>
      <c r="L25" s="136"/>
      <c r="M25" s="158"/>
      <c r="N25" s="136" t="s">
        <v>278</v>
      </c>
      <c r="O25" s="151"/>
      <c r="P25" s="151"/>
      <c r="Q25" s="151"/>
      <c r="R25" s="65"/>
      <c r="S25" s="65"/>
      <c r="T25" s="65"/>
    </row>
    <row r="26" ht="22.5" customHeight="1">
      <c r="A26" s="151"/>
      <c r="B26" s="152"/>
      <c r="C26" s="133" t="s">
        <v>202</v>
      </c>
      <c r="D26" s="134"/>
      <c r="E26" s="154"/>
      <c r="F26" s="155"/>
      <c r="G26" s="155"/>
      <c r="H26" s="155"/>
      <c r="I26" s="155"/>
      <c r="J26" s="155"/>
      <c r="K26" s="156"/>
      <c r="L26" s="140"/>
      <c r="M26" s="158"/>
      <c r="N26" s="136" t="s">
        <v>278</v>
      </c>
      <c r="O26" s="151"/>
      <c r="P26" s="151"/>
      <c r="Q26" s="151"/>
      <c r="R26" s="65"/>
      <c r="S26" s="65"/>
      <c r="T26" s="65"/>
    </row>
    <row r="27" ht="22.5" customHeight="1">
      <c r="A27" s="151"/>
      <c r="B27" s="152"/>
      <c r="C27" s="159" t="s">
        <v>279</v>
      </c>
      <c r="D27" s="160"/>
      <c r="E27" s="142"/>
      <c r="F27" s="143"/>
      <c r="G27" s="143"/>
      <c r="H27" s="143"/>
      <c r="I27" s="143"/>
      <c r="J27" s="143"/>
      <c r="K27" s="144"/>
      <c r="L27" s="140"/>
      <c r="M27" s="158"/>
      <c r="N27" s="136" t="s">
        <v>278</v>
      </c>
      <c r="O27" s="151"/>
      <c r="P27" s="151"/>
      <c r="Q27" s="151"/>
      <c r="R27" s="65"/>
      <c r="S27" s="65"/>
      <c r="T27" s="65"/>
    </row>
    <row r="28">
      <c r="A28" s="151"/>
      <c r="B28" s="151"/>
      <c r="C28" s="161"/>
      <c r="D28" s="161"/>
      <c r="E28" s="161"/>
      <c r="F28" s="161"/>
      <c r="G28" s="161"/>
      <c r="H28" s="161"/>
      <c r="I28" s="161"/>
      <c r="J28" s="161"/>
      <c r="K28" s="161"/>
      <c r="L28" s="162"/>
      <c r="M28" s="151"/>
      <c r="N28" s="151"/>
      <c r="O28" s="151"/>
      <c r="P28" s="151"/>
      <c r="Q28" s="151"/>
      <c r="R28" s="65"/>
      <c r="S28" s="65"/>
      <c r="T28" s="65"/>
    </row>
    <row r="29">
      <c r="A29" s="151"/>
      <c r="B29" s="151"/>
      <c r="C29" s="123"/>
      <c r="D29" s="123"/>
      <c r="E29" s="123"/>
      <c r="F29" s="123"/>
      <c r="G29" s="123"/>
      <c r="H29" s="123"/>
      <c r="I29" s="123"/>
      <c r="J29" s="123"/>
      <c r="K29" s="123"/>
      <c r="L29" s="151"/>
      <c r="M29" s="151"/>
      <c r="N29" s="151"/>
      <c r="O29" s="151"/>
      <c r="P29" s="151"/>
      <c r="Q29" s="151"/>
      <c r="R29" s="65"/>
      <c r="S29" s="65"/>
      <c r="T29" s="65"/>
    </row>
    <row r="30">
      <c r="A30" s="151"/>
      <c r="B30" s="151"/>
      <c r="C30" s="123"/>
      <c r="D30" s="123"/>
      <c r="E30" s="123"/>
      <c r="F30" s="123"/>
      <c r="G30" s="123"/>
      <c r="H30" s="123"/>
      <c r="I30" s="123"/>
      <c r="J30" s="123"/>
      <c r="K30" s="123"/>
      <c r="L30" s="151"/>
      <c r="M30" s="151"/>
      <c r="N30" s="151"/>
      <c r="O30" s="151"/>
      <c r="P30" s="151"/>
      <c r="Q30" s="151"/>
      <c r="R30" s="65"/>
      <c r="S30" s="65"/>
      <c r="T30" s="65"/>
    </row>
    <row r="31">
      <c r="A31" s="151"/>
      <c r="B31" s="151"/>
      <c r="C31" s="123"/>
      <c r="D31" s="123"/>
      <c r="E31" s="123"/>
      <c r="F31" s="123"/>
      <c r="G31" s="123"/>
      <c r="H31" s="123"/>
      <c r="I31" s="123"/>
      <c r="J31" s="123"/>
      <c r="K31" s="123"/>
      <c r="L31" s="151"/>
      <c r="M31" s="151"/>
      <c r="N31" s="151"/>
      <c r="O31" s="151"/>
      <c r="P31" s="151"/>
      <c r="Q31" s="151"/>
      <c r="R31" s="65"/>
      <c r="S31" s="65"/>
      <c r="T31" s="65"/>
    </row>
    <row r="32">
      <c r="A32" s="151"/>
      <c r="B32" s="151"/>
      <c r="C32" s="123"/>
      <c r="D32" s="123"/>
      <c r="E32" s="123"/>
      <c r="F32" s="123"/>
      <c r="G32" s="123"/>
      <c r="H32" s="123"/>
      <c r="I32" s="123"/>
      <c r="J32" s="123"/>
      <c r="K32" s="123"/>
      <c r="L32" s="151"/>
      <c r="M32" s="151"/>
      <c r="N32" s="151"/>
      <c r="O32" s="151"/>
      <c r="P32" s="151"/>
      <c r="Q32" s="151"/>
      <c r="R32" s="65"/>
      <c r="S32" s="65"/>
      <c r="T32" s="65"/>
    </row>
    <row r="33">
      <c r="A33" s="151"/>
      <c r="B33" s="151"/>
      <c r="C33" s="123"/>
      <c r="D33" s="123"/>
      <c r="E33" s="123"/>
      <c r="F33" s="123"/>
      <c r="G33" s="123"/>
      <c r="H33" s="123"/>
      <c r="I33" s="123"/>
      <c r="J33" s="123"/>
      <c r="K33" s="123"/>
      <c r="L33" s="151"/>
      <c r="M33" s="151"/>
      <c r="N33" s="151"/>
      <c r="O33" s="151"/>
      <c r="P33" s="151"/>
      <c r="Q33" s="151"/>
      <c r="R33" s="65"/>
      <c r="S33" s="65"/>
      <c r="T33" s="65"/>
    </row>
    <row r="34">
      <c r="A34" s="123"/>
      <c r="B34" s="123"/>
      <c r="C34" s="123"/>
      <c r="D34" s="123"/>
      <c r="E34" s="123"/>
      <c r="F34" s="123"/>
      <c r="G34" s="123"/>
      <c r="H34" s="123"/>
      <c r="I34" s="123"/>
      <c r="J34" s="123"/>
      <c r="K34" s="123"/>
      <c r="L34" s="123"/>
      <c r="M34" s="123"/>
      <c r="N34" s="123"/>
      <c r="O34" s="123"/>
      <c r="P34" s="123"/>
      <c r="Q34" s="123"/>
    </row>
    <row r="35">
      <c r="A35" s="123"/>
      <c r="B35" s="123"/>
      <c r="C35" s="123"/>
      <c r="D35" s="123"/>
      <c r="E35" s="123"/>
      <c r="F35" s="123"/>
      <c r="G35" s="123"/>
      <c r="H35" s="123"/>
      <c r="I35" s="123"/>
      <c r="J35" s="123"/>
      <c r="K35" s="123"/>
      <c r="L35" s="123"/>
      <c r="M35" s="123"/>
      <c r="N35" s="123"/>
      <c r="O35" s="123"/>
      <c r="P35" s="123"/>
      <c r="Q35" s="123"/>
    </row>
    <row r="36">
      <c r="A36" s="123"/>
      <c r="B36" s="123"/>
      <c r="C36" s="123"/>
      <c r="D36" s="123"/>
      <c r="E36" s="163"/>
      <c r="F36" s="123"/>
      <c r="G36" s="123"/>
      <c r="H36" s="123"/>
      <c r="I36" s="123"/>
      <c r="J36" s="123"/>
      <c r="K36" s="123"/>
      <c r="L36" s="123"/>
      <c r="M36" s="123"/>
      <c r="N36" s="123"/>
      <c r="O36" s="123"/>
      <c r="P36" s="123"/>
      <c r="Q36" s="123"/>
    </row>
    <row r="37">
      <c r="A37" s="123"/>
      <c r="B37" s="123"/>
      <c r="C37" s="123"/>
      <c r="D37" s="123"/>
      <c r="E37" s="123"/>
      <c r="F37" s="123"/>
      <c r="G37" s="123"/>
      <c r="H37" s="123"/>
      <c r="I37" s="123"/>
      <c r="J37" s="123"/>
      <c r="K37" s="123"/>
      <c r="L37" s="123"/>
      <c r="M37" s="123"/>
      <c r="N37" s="123"/>
      <c r="O37" s="123"/>
      <c r="P37" s="123"/>
      <c r="Q37" s="123"/>
    </row>
    <row r="38">
      <c r="A38" s="123"/>
      <c r="B38" s="123"/>
      <c r="C38" s="123"/>
      <c r="D38" s="123"/>
      <c r="E38" s="123"/>
      <c r="F38" s="123"/>
      <c r="G38" s="123"/>
      <c r="H38" s="123"/>
      <c r="I38" s="123"/>
      <c r="J38" s="123"/>
      <c r="K38" s="123"/>
      <c r="L38" s="123"/>
      <c r="M38" s="123"/>
      <c r="N38" s="123"/>
      <c r="O38" s="123"/>
      <c r="P38" s="123"/>
      <c r="Q38" s="123"/>
    </row>
    <row r="39">
      <c r="A39" s="123"/>
      <c r="B39" s="123"/>
      <c r="C39" s="123"/>
      <c r="D39" s="123"/>
      <c r="E39" s="123"/>
      <c r="F39" s="123"/>
      <c r="G39" s="123"/>
      <c r="H39" s="123"/>
      <c r="I39" s="123"/>
      <c r="J39" s="123"/>
      <c r="K39" s="123"/>
      <c r="L39" s="123"/>
      <c r="M39" s="123"/>
      <c r="N39" s="123"/>
      <c r="O39" s="123"/>
      <c r="P39" s="123"/>
      <c r="Q39" s="123"/>
    </row>
    <row r="40">
      <c r="A40" s="123"/>
      <c r="B40" s="123"/>
      <c r="C40" s="123"/>
      <c r="D40" s="123"/>
      <c r="E40" s="123"/>
      <c r="F40" s="123"/>
      <c r="G40" s="123"/>
      <c r="H40" s="123"/>
      <c r="I40" s="123"/>
      <c r="J40" s="123"/>
      <c r="K40" s="123"/>
      <c r="L40" s="123"/>
      <c r="M40" s="123"/>
      <c r="N40" s="123"/>
      <c r="O40" s="123"/>
      <c r="P40" s="123"/>
      <c r="Q40" s="123"/>
    </row>
    <row r="41">
      <c r="A41" s="123"/>
      <c r="B41" s="123"/>
      <c r="C41" s="123"/>
      <c r="D41" s="123"/>
      <c r="E41" s="123"/>
      <c r="F41" s="123"/>
      <c r="G41" s="123"/>
      <c r="H41" s="123"/>
      <c r="I41" s="123"/>
      <c r="J41" s="123"/>
      <c r="K41" s="123"/>
      <c r="L41" s="123"/>
      <c r="M41" s="123"/>
      <c r="N41" s="123"/>
      <c r="O41" s="123"/>
      <c r="P41" s="123"/>
      <c r="Q41" s="123"/>
    </row>
    <row r="42">
      <c r="A42" s="123"/>
      <c r="B42" s="123"/>
      <c r="C42" s="123"/>
      <c r="D42" s="123"/>
      <c r="E42" s="123"/>
      <c r="F42" s="123"/>
      <c r="G42" s="123"/>
      <c r="H42" s="123"/>
      <c r="I42" s="123"/>
      <c r="J42" s="123"/>
      <c r="K42" s="123"/>
      <c r="L42" s="123"/>
      <c r="M42" s="123"/>
      <c r="N42" s="123"/>
      <c r="O42" s="123"/>
      <c r="P42" s="123"/>
      <c r="Q42" s="123"/>
    </row>
    <row r="43">
      <c r="A43" s="123"/>
      <c r="B43" s="123"/>
      <c r="C43" s="123"/>
      <c r="D43" s="123"/>
      <c r="E43" s="123"/>
      <c r="F43" s="123"/>
      <c r="G43" s="123"/>
      <c r="H43" s="123"/>
      <c r="I43" s="123"/>
      <c r="J43" s="123"/>
      <c r="K43" s="123"/>
      <c r="L43" s="123"/>
      <c r="M43" s="123"/>
      <c r="N43" s="123"/>
      <c r="O43" s="123"/>
      <c r="P43" s="123"/>
      <c r="Q43" s="123"/>
    </row>
    <row r="44">
      <c r="A44" s="123"/>
      <c r="B44" s="123"/>
      <c r="C44" s="123"/>
      <c r="D44" s="123"/>
      <c r="E44" s="123"/>
      <c r="F44" s="123"/>
      <c r="G44" s="123"/>
      <c r="H44" s="123"/>
      <c r="I44" s="123"/>
      <c r="J44" s="123"/>
      <c r="K44" s="123"/>
      <c r="L44" s="123"/>
      <c r="M44" s="123"/>
      <c r="N44" s="123"/>
      <c r="O44" s="123"/>
      <c r="P44" s="123"/>
      <c r="Q44" s="123"/>
    </row>
    <row r="45">
      <c r="A45" s="123"/>
      <c r="B45" s="123"/>
      <c r="C45" s="123"/>
      <c r="D45" s="123"/>
      <c r="E45" s="123"/>
      <c r="F45" s="123"/>
      <c r="G45" s="123"/>
      <c r="H45" s="123"/>
      <c r="I45" s="123"/>
      <c r="J45" s="123"/>
      <c r="K45" s="123"/>
      <c r="L45" s="123"/>
      <c r="M45" s="123"/>
      <c r="N45" s="123"/>
      <c r="O45" s="123"/>
      <c r="P45" s="123"/>
      <c r="Q45" s="123"/>
    </row>
    <row r="46">
      <c r="A46" s="123"/>
      <c r="B46" s="123"/>
      <c r="C46" s="123"/>
      <c r="D46" s="123"/>
      <c r="E46" s="123"/>
      <c r="F46" s="123"/>
      <c r="G46" s="123"/>
      <c r="H46" s="123"/>
      <c r="I46" s="123"/>
      <c r="J46" s="123"/>
      <c r="K46" s="123"/>
      <c r="L46" s="123"/>
      <c r="M46" s="123"/>
      <c r="N46" s="123"/>
      <c r="O46" s="123"/>
      <c r="P46" s="123"/>
      <c r="Q46" s="123"/>
    </row>
    <row r="47">
      <c r="A47" s="123"/>
      <c r="B47" s="123"/>
      <c r="C47" s="123"/>
      <c r="D47" s="123"/>
      <c r="E47" s="123"/>
      <c r="F47" s="123"/>
      <c r="G47" s="123"/>
      <c r="H47" s="123"/>
      <c r="I47" s="123"/>
      <c r="J47" s="123"/>
      <c r="K47" s="123"/>
      <c r="L47" s="123"/>
      <c r="M47" s="123"/>
      <c r="N47" s="123"/>
      <c r="O47" s="123"/>
      <c r="P47" s="123"/>
      <c r="Q47" s="123"/>
    </row>
    <row r="48">
      <c r="A48" s="123"/>
      <c r="B48" s="123"/>
      <c r="C48" s="123"/>
      <c r="D48" s="123"/>
      <c r="E48" s="123"/>
      <c r="F48" s="123"/>
      <c r="G48" s="123"/>
      <c r="H48" s="123"/>
      <c r="I48" s="123"/>
      <c r="J48" s="123"/>
      <c r="K48" s="123"/>
      <c r="L48" s="123"/>
      <c r="M48" s="123"/>
      <c r="N48" s="123"/>
      <c r="O48" s="123"/>
      <c r="P48" s="123"/>
      <c r="Q48" s="123"/>
    </row>
    <row r="49">
      <c r="A49" s="123"/>
      <c r="B49" s="123"/>
      <c r="C49" s="123"/>
      <c r="D49" s="123"/>
      <c r="E49" s="123"/>
      <c r="F49" s="123"/>
      <c r="G49" s="123"/>
      <c r="H49" s="123"/>
      <c r="I49" s="123"/>
      <c r="J49" s="123"/>
      <c r="K49" s="123"/>
      <c r="L49" s="123"/>
      <c r="M49" s="123"/>
      <c r="N49" s="123"/>
      <c r="O49" s="123"/>
      <c r="P49" s="123"/>
      <c r="Q49" s="123"/>
    </row>
  </sheetData>
  <mergeCells count="9">
    <mergeCell ref="E11:K11"/>
    <mergeCell ref="N9:N11"/>
    <mergeCell ref="E7:K7"/>
    <mergeCell ref="E8:K8"/>
    <mergeCell ref="E6:K6"/>
    <mergeCell ref="E5:K5"/>
    <mergeCell ref="E17:K17"/>
    <mergeCell ref="B2:L2"/>
    <mergeCell ref="B3:L3"/>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2.75"/>
  <cols>
    <col customWidth="1" min="1" max="1" width="4.57"/>
    <col customWidth="1" min="2" max="2" width="25.57"/>
    <col customWidth="1" min="3" max="3" width="19.86"/>
    <col customWidth="1" min="4" max="4" width="12.71"/>
    <col customWidth="1" min="5" max="5" width="10.29"/>
    <col customWidth="1" min="6" max="7" width="13.71"/>
    <col customWidth="1" min="8" max="8" width="17.29"/>
    <col customWidth="1" min="9" max="10" width="16.0"/>
    <col customWidth="1" min="11" max="11" width="4.57"/>
    <col customWidth="1" min="12" max="12" width="11.29"/>
    <col customWidth="1" min="13" max="13" width="99.86"/>
    <col customWidth="1" min="14" max="14" width="3.71"/>
    <col customWidth="1" min="15" max="15" width="14.57"/>
    <col customWidth="1" min="16" max="16" width="28.71"/>
    <col customWidth="1" min="17" max="22" width="17.29"/>
  </cols>
  <sheetData>
    <row r="4">
      <c r="B4" s="1"/>
      <c r="C4" s="1"/>
      <c r="D4" s="1"/>
      <c r="E4" s="1"/>
      <c r="F4" s="1"/>
      <c r="G4" s="1"/>
      <c r="H4" s="1"/>
    </row>
    <row r="5" ht="28.5" customHeight="1">
      <c r="A5" s="2"/>
      <c r="B5" s="164" t="s">
        <v>280</v>
      </c>
      <c r="C5" s="164" t="s">
        <v>281</v>
      </c>
      <c r="D5" s="164" t="s">
        <v>265</v>
      </c>
      <c r="E5" s="164" t="s">
        <v>282</v>
      </c>
      <c r="F5" s="164" t="s">
        <v>283</v>
      </c>
      <c r="G5" s="164" t="s">
        <v>284</v>
      </c>
      <c r="H5" s="165" t="s">
        <v>285</v>
      </c>
      <c r="I5" s="6"/>
      <c r="K5" s="1"/>
      <c r="L5" s="1"/>
      <c r="M5" s="1"/>
      <c r="N5" s="1"/>
    </row>
    <row r="6">
      <c r="A6" s="2"/>
      <c r="B6" s="166">
        <v>1.0</v>
      </c>
      <c r="C6" s="167" t="s">
        <v>286</v>
      </c>
      <c r="D6" s="167">
        <v>250.0</v>
      </c>
      <c r="E6" s="167">
        <v>0.0</v>
      </c>
      <c r="F6" s="167">
        <v>4.0</v>
      </c>
      <c r="G6" s="168" t="str">
        <f t="shared" ref="G6:G25" si="1">F6*1.25-E6</f>
        <v>5</v>
      </c>
      <c r="H6" s="169" t="str">
        <f t="shared" ref="H6:H41" si="2">D6/G6</f>
        <v>50.00</v>
      </c>
      <c r="I6" s="6"/>
      <c r="J6" s="2"/>
      <c r="K6" s="170"/>
      <c r="L6" s="171"/>
      <c r="M6" s="171"/>
      <c r="N6" s="172"/>
      <c r="O6" s="6"/>
    </row>
    <row r="7">
      <c r="A7" s="2"/>
      <c r="B7" s="166">
        <v>2.0</v>
      </c>
      <c r="C7" s="167" t="s">
        <v>287</v>
      </c>
      <c r="D7" s="167">
        <v>415.0</v>
      </c>
      <c r="E7" s="167">
        <v>0.0</v>
      </c>
      <c r="F7" s="167">
        <v>6.0</v>
      </c>
      <c r="G7" s="168" t="str">
        <f t="shared" si="1"/>
        <v>7.5</v>
      </c>
      <c r="H7" s="169" t="str">
        <f t="shared" si="2"/>
        <v>55.33</v>
      </c>
      <c r="I7" s="6"/>
      <c r="J7" s="2"/>
      <c r="K7" s="173"/>
      <c r="L7" s="174" t="s">
        <v>288</v>
      </c>
      <c r="N7" s="175"/>
      <c r="O7" s="176"/>
      <c r="P7" s="177"/>
    </row>
    <row r="8">
      <c r="A8" s="2"/>
      <c r="B8" s="166">
        <v>3.0</v>
      </c>
      <c r="C8" s="167" t="s">
        <v>289</v>
      </c>
      <c r="D8" s="167">
        <v>695.0</v>
      </c>
      <c r="E8" s="167">
        <v>0.0</v>
      </c>
      <c r="F8" s="167">
        <v>8.0</v>
      </c>
      <c r="G8" s="168" t="str">
        <f t="shared" si="1"/>
        <v>10</v>
      </c>
      <c r="H8" s="169" t="str">
        <f t="shared" si="2"/>
        <v>69.50</v>
      </c>
      <c r="I8" s="6"/>
      <c r="J8" s="2"/>
      <c r="K8" s="173"/>
      <c r="L8" s="178"/>
      <c r="M8" s="174" t="s">
        <v>290</v>
      </c>
      <c r="N8" s="175"/>
      <c r="O8" s="176"/>
      <c r="P8" s="177"/>
    </row>
    <row r="9">
      <c r="A9" s="2"/>
      <c r="B9" s="179">
        <v>4.0</v>
      </c>
      <c r="C9" s="180" t="s">
        <v>291</v>
      </c>
      <c r="D9" s="180">
        <v>665.0</v>
      </c>
      <c r="E9" s="180">
        <v>3.0</v>
      </c>
      <c r="F9" s="180">
        <v>10.0</v>
      </c>
      <c r="G9" s="181" t="str">
        <f t="shared" si="1"/>
        <v>9.5</v>
      </c>
      <c r="H9" s="182" t="str">
        <f t="shared" si="2"/>
        <v>70.00</v>
      </c>
      <c r="I9" s="6"/>
      <c r="J9" s="2"/>
      <c r="K9" s="173"/>
      <c r="L9" s="183"/>
      <c r="M9" s="183"/>
      <c r="N9" s="184"/>
      <c r="O9" s="6"/>
    </row>
    <row r="10">
      <c r="A10" s="2"/>
      <c r="B10" s="185">
        <v>5.0</v>
      </c>
      <c r="C10" s="186" t="s">
        <v>292</v>
      </c>
      <c r="D10" s="186">
        <v>670.0</v>
      </c>
      <c r="E10" s="186">
        <v>3.0</v>
      </c>
      <c r="F10" s="186">
        <v>10.0</v>
      </c>
      <c r="G10" s="187" t="str">
        <f t="shared" si="1"/>
        <v>9.5</v>
      </c>
      <c r="H10" s="188" t="str">
        <f t="shared" si="2"/>
        <v>70.53</v>
      </c>
      <c r="I10" s="6"/>
      <c r="J10" s="2"/>
      <c r="K10" s="173"/>
      <c r="L10" s="189" t="s">
        <v>293</v>
      </c>
      <c r="M10" s="183"/>
      <c r="N10" s="184"/>
      <c r="O10" s="6"/>
    </row>
    <row r="11">
      <c r="A11" s="2"/>
      <c r="B11" s="190">
        <v>6.0</v>
      </c>
      <c r="C11" s="191" t="s">
        <v>294</v>
      </c>
      <c r="D11" s="191">
        <v>695.0</v>
      </c>
      <c r="E11" s="191">
        <v>1.0</v>
      </c>
      <c r="F11" s="191">
        <v>8.0</v>
      </c>
      <c r="G11" s="192" t="str">
        <f t="shared" si="1"/>
        <v>9</v>
      </c>
      <c r="H11" s="193" t="str">
        <f t="shared" si="2"/>
        <v>77.22</v>
      </c>
      <c r="I11" s="6"/>
      <c r="J11" s="2"/>
      <c r="K11" s="173"/>
      <c r="L11" s="183"/>
      <c r="M11" s="194" t="s">
        <v>295</v>
      </c>
      <c r="N11" s="184"/>
      <c r="O11" s="6"/>
    </row>
    <row r="12">
      <c r="A12" s="2"/>
      <c r="B12" s="185">
        <v>7.0</v>
      </c>
      <c r="C12" s="186" t="s">
        <v>296</v>
      </c>
      <c r="D12" s="186">
        <v>700.0</v>
      </c>
      <c r="E12" s="186">
        <v>1.0</v>
      </c>
      <c r="F12" s="186">
        <v>8.0</v>
      </c>
      <c r="G12" s="187" t="str">
        <f t="shared" si="1"/>
        <v>9</v>
      </c>
      <c r="H12" s="188" t="str">
        <f t="shared" si="2"/>
        <v>77.78</v>
      </c>
      <c r="I12" s="6"/>
      <c r="J12" s="2"/>
      <c r="K12" s="173"/>
      <c r="L12" s="194" t="s">
        <v>297</v>
      </c>
      <c r="M12" s="183"/>
      <c r="N12" s="184"/>
      <c r="O12" s="6"/>
    </row>
    <row r="13">
      <c r="A13" s="2"/>
      <c r="B13" s="166">
        <v>8.0</v>
      </c>
      <c r="C13" s="167" t="s">
        <v>298</v>
      </c>
      <c r="D13" s="167">
        <v>1165.0</v>
      </c>
      <c r="E13" s="167">
        <v>0.0</v>
      </c>
      <c r="F13" s="167">
        <v>10.0</v>
      </c>
      <c r="G13" s="168" t="str">
        <f t="shared" si="1"/>
        <v>12.5</v>
      </c>
      <c r="H13" s="169" t="str">
        <f t="shared" si="2"/>
        <v>93.20</v>
      </c>
      <c r="I13" s="6"/>
      <c r="J13" s="2"/>
      <c r="K13" s="173"/>
      <c r="L13" s="183"/>
      <c r="M13" s="183"/>
      <c r="N13" s="184"/>
      <c r="O13" s="6"/>
    </row>
    <row r="14">
      <c r="A14" s="2"/>
      <c r="B14" s="195">
        <v>9.0</v>
      </c>
      <c r="C14" s="196" t="s">
        <v>299</v>
      </c>
      <c r="D14" s="196">
        <v>1475.0</v>
      </c>
      <c r="E14" s="196">
        <v>7.0</v>
      </c>
      <c r="F14" s="196">
        <v>18.0</v>
      </c>
      <c r="G14" s="197" t="str">
        <f t="shared" si="1"/>
        <v>15.5</v>
      </c>
      <c r="H14" s="198" t="str">
        <f t="shared" si="2"/>
        <v>95.16</v>
      </c>
      <c r="I14" s="6"/>
      <c r="J14" s="2"/>
      <c r="K14" s="173"/>
      <c r="L14" s="183"/>
      <c r="M14" s="194" t="s">
        <v>300</v>
      </c>
      <c r="N14" s="184"/>
      <c r="O14" s="6"/>
    </row>
    <row r="15">
      <c r="A15" s="2"/>
      <c r="B15" s="179">
        <v>10.0</v>
      </c>
      <c r="C15" s="180" t="s">
        <v>301</v>
      </c>
      <c r="D15" s="180">
        <v>1165.0</v>
      </c>
      <c r="E15" s="180">
        <v>1.0</v>
      </c>
      <c r="F15" s="180">
        <v>10.0</v>
      </c>
      <c r="G15" s="181" t="str">
        <f t="shared" si="1"/>
        <v>11.5</v>
      </c>
      <c r="H15" s="182" t="str">
        <f t="shared" si="2"/>
        <v>101.30</v>
      </c>
      <c r="I15" s="6"/>
      <c r="J15" s="2"/>
      <c r="K15" s="173"/>
      <c r="L15" s="194" t="s">
        <v>302</v>
      </c>
      <c r="N15" s="184"/>
      <c r="O15" s="6"/>
    </row>
    <row r="16">
      <c r="A16" s="2"/>
      <c r="B16" s="185">
        <v>11.0</v>
      </c>
      <c r="C16" s="186" t="s">
        <v>303</v>
      </c>
      <c r="D16" s="186">
        <v>1170.0</v>
      </c>
      <c r="E16" s="186">
        <v>1.0</v>
      </c>
      <c r="F16" s="186">
        <v>10.0</v>
      </c>
      <c r="G16" s="187" t="str">
        <f t="shared" si="1"/>
        <v>11.5</v>
      </c>
      <c r="H16" s="188" t="str">
        <f t="shared" si="2"/>
        <v>101.74</v>
      </c>
      <c r="I16" s="6"/>
      <c r="J16" s="2"/>
      <c r="K16" s="173"/>
      <c r="L16" s="194" t="s">
        <v>304</v>
      </c>
      <c r="N16" s="184"/>
      <c r="O16" s="6"/>
    </row>
    <row r="17">
      <c r="A17" s="2"/>
      <c r="B17" s="166">
        <v>12.0</v>
      </c>
      <c r="C17" s="167" t="s">
        <v>305</v>
      </c>
      <c r="D17" s="167">
        <v>1945.0</v>
      </c>
      <c r="E17" s="167">
        <v>0.0</v>
      </c>
      <c r="F17" s="167">
        <v>15.0</v>
      </c>
      <c r="G17" s="168" t="str">
        <f t="shared" si="1"/>
        <v>18.75</v>
      </c>
      <c r="H17" s="169" t="str">
        <f t="shared" si="2"/>
        <v>103.73</v>
      </c>
      <c r="I17" s="6"/>
      <c r="J17" s="2"/>
      <c r="K17" s="173"/>
      <c r="L17" s="183"/>
      <c r="M17" s="183"/>
      <c r="N17" s="184"/>
      <c r="O17" s="6"/>
    </row>
    <row r="18">
      <c r="A18" s="2"/>
      <c r="B18" s="199">
        <v>13.0</v>
      </c>
      <c r="C18" s="200" t="s">
        <v>306</v>
      </c>
      <c r="D18" s="200">
        <v>1940.0</v>
      </c>
      <c r="E18" s="200">
        <v>1.0</v>
      </c>
      <c r="F18" s="200">
        <v>15.0</v>
      </c>
      <c r="G18" s="201" t="str">
        <f t="shared" si="1"/>
        <v>17.75</v>
      </c>
      <c r="H18" s="202" t="str">
        <f t="shared" si="2"/>
        <v>109.30</v>
      </c>
      <c r="I18" s="6"/>
      <c r="J18" s="2"/>
      <c r="K18" s="173"/>
      <c r="L18" s="183"/>
      <c r="M18" s="203" t="s">
        <v>307</v>
      </c>
      <c r="N18" s="184"/>
      <c r="O18" s="6"/>
    </row>
    <row r="19">
      <c r="A19" s="2"/>
      <c r="B19" s="179">
        <v>14.0</v>
      </c>
      <c r="C19" s="180" t="s">
        <v>308</v>
      </c>
      <c r="D19" s="180">
        <v>1945.0</v>
      </c>
      <c r="E19" s="180">
        <v>1.0</v>
      </c>
      <c r="F19" s="180">
        <v>15.0</v>
      </c>
      <c r="G19" s="181" t="str">
        <f t="shared" si="1"/>
        <v>17.75</v>
      </c>
      <c r="H19" s="182" t="str">
        <f t="shared" si="2"/>
        <v>109.58</v>
      </c>
      <c r="I19" s="6"/>
      <c r="J19" s="2"/>
      <c r="K19" s="173"/>
      <c r="L19" s="194" t="s">
        <v>309</v>
      </c>
      <c r="N19" s="184"/>
      <c r="O19" s="6"/>
    </row>
    <row r="20">
      <c r="A20" s="2"/>
      <c r="B20" s="166">
        <v>15.0</v>
      </c>
      <c r="C20" s="167" t="s">
        <v>310</v>
      </c>
      <c r="D20" s="167">
        <v>3250.0</v>
      </c>
      <c r="E20" s="167">
        <v>1.0</v>
      </c>
      <c r="F20" s="167">
        <v>24.0</v>
      </c>
      <c r="G20" s="168" t="str">
        <f t="shared" si="1"/>
        <v>29</v>
      </c>
      <c r="H20" s="169" t="str">
        <f t="shared" si="2"/>
        <v>112.07</v>
      </c>
      <c r="I20" s="6"/>
      <c r="J20" s="2"/>
      <c r="K20" s="173"/>
      <c r="L20" s="194" t="s">
        <v>311</v>
      </c>
      <c r="N20" s="184"/>
      <c r="O20" s="6"/>
    </row>
    <row r="21">
      <c r="A21" s="2"/>
      <c r="B21" s="179">
        <v>16.0</v>
      </c>
      <c r="C21" s="180" t="s">
        <v>312</v>
      </c>
      <c r="D21" s="180">
        <v>3250.0</v>
      </c>
      <c r="E21" s="180">
        <v>2.0</v>
      </c>
      <c r="F21" s="180">
        <v>24.0</v>
      </c>
      <c r="G21" s="181" t="str">
        <f t="shared" si="1"/>
        <v>28</v>
      </c>
      <c r="H21" s="182" t="str">
        <f t="shared" si="2"/>
        <v>116.07</v>
      </c>
      <c r="I21" s="6"/>
      <c r="J21" s="2"/>
      <c r="K21" s="173"/>
      <c r="L21" s="183"/>
      <c r="M21" s="183"/>
      <c r="N21" s="184"/>
      <c r="O21" s="6"/>
    </row>
    <row r="22">
      <c r="A22" s="2"/>
      <c r="B22" s="185">
        <v>17.0</v>
      </c>
      <c r="C22" s="186" t="s">
        <v>313</v>
      </c>
      <c r="D22" s="186">
        <v>3250.0</v>
      </c>
      <c r="E22" s="186">
        <v>2.0</v>
      </c>
      <c r="F22" s="186">
        <v>24.0</v>
      </c>
      <c r="G22" s="187" t="str">
        <f t="shared" si="1"/>
        <v>28</v>
      </c>
      <c r="H22" s="188" t="str">
        <f t="shared" si="2"/>
        <v>116.07</v>
      </c>
      <c r="I22" s="6"/>
      <c r="J22" s="2"/>
      <c r="K22" s="173"/>
      <c r="L22" s="183"/>
      <c r="M22" s="194" t="s">
        <v>314</v>
      </c>
      <c r="N22" s="184"/>
      <c r="O22" s="6"/>
    </row>
    <row r="23">
      <c r="A23" s="2"/>
      <c r="B23" s="204">
        <v>18.0</v>
      </c>
      <c r="C23" s="205" t="s">
        <v>315</v>
      </c>
      <c r="D23" s="205">
        <v>1260.0</v>
      </c>
      <c r="E23" s="205">
        <v>2.0</v>
      </c>
      <c r="F23" s="205">
        <v>10.0</v>
      </c>
      <c r="G23" s="206" t="str">
        <f t="shared" si="1"/>
        <v>10.5</v>
      </c>
      <c r="H23" s="207" t="str">
        <f t="shared" si="2"/>
        <v>120.00</v>
      </c>
      <c r="I23" s="6"/>
      <c r="J23" s="2"/>
      <c r="K23" s="173"/>
      <c r="L23" s="183"/>
      <c r="M23" s="208" t="s">
        <v>316</v>
      </c>
      <c r="N23" s="184"/>
      <c r="O23" s="6"/>
    </row>
    <row r="24">
      <c r="A24" s="2"/>
      <c r="B24" s="209">
        <v>19.0</v>
      </c>
      <c r="C24" s="210" t="s">
        <v>317</v>
      </c>
      <c r="D24" s="205">
        <v>2100.0</v>
      </c>
      <c r="E24" s="205">
        <v>2.0</v>
      </c>
      <c r="F24" s="205">
        <v>15.0</v>
      </c>
      <c r="G24" s="206" t="str">
        <f t="shared" si="1"/>
        <v>16.75</v>
      </c>
      <c r="H24" s="207" t="str">
        <f t="shared" si="2"/>
        <v>125.37</v>
      </c>
      <c r="I24" s="6"/>
      <c r="J24" s="2"/>
      <c r="K24" s="173"/>
      <c r="L24" s="183"/>
      <c r="M24" s="194"/>
      <c r="N24" s="184"/>
      <c r="O24" s="6"/>
    </row>
    <row r="25">
      <c r="A25" s="2"/>
      <c r="B25" s="209">
        <v>20.0</v>
      </c>
      <c r="C25" s="210" t="s">
        <v>318</v>
      </c>
      <c r="D25" s="205">
        <v>3510.0</v>
      </c>
      <c r="E25" s="205">
        <v>2.0</v>
      </c>
      <c r="F25" s="205">
        <v>24.0</v>
      </c>
      <c r="G25" s="206" t="str">
        <f t="shared" si="1"/>
        <v>28</v>
      </c>
      <c r="H25" s="207" t="str">
        <f t="shared" si="2"/>
        <v>125.36</v>
      </c>
      <c r="I25" s="6"/>
      <c r="J25" s="2"/>
      <c r="K25" s="173"/>
      <c r="L25" s="183"/>
      <c r="M25" s="183"/>
      <c r="N25" s="184"/>
      <c r="O25" s="6"/>
    </row>
    <row r="26">
      <c r="A26" s="2"/>
      <c r="B26" s="166">
        <v>21.0</v>
      </c>
      <c r="C26" s="167" t="s">
        <v>319</v>
      </c>
      <c r="D26" s="167">
        <v>5425.0</v>
      </c>
      <c r="E26" s="167">
        <v>1.0</v>
      </c>
      <c r="F26" s="167">
        <v>28.0</v>
      </c>
      <c r="G26" s="168" t="str">
        <f>F26*1.05*1.25-E26</f>
        <v>35.75</v>
      </c>
      <c r="H26" s="169" t="str">
        <f t="shared" si="2"/>
        <v>151.75</v>
      </c>
      <c r="I26" s="6"/>
      <c r="K26" s="91"/>
      <c r="L26" s="211"/>
      <c r="M26" s="4"/>
      <c r="N26" s="91"/>
    </row>
    <row r="27">
      <c r="A27" s="2"/>
      <c r="B27" s="166">
        <v>22.0</v>
      </c>
      <c r="C27" s="167" t="s">
        <v>320</v>
      </c>
      <c r="D27" s="167">
        <v>9055.0</v>
      </c>
      <c r="E27" s="167">
        <v>1.0</v>
      </c>
      <c r="F27" s="167">
        <v>42.0</v>
      </c>
      <c r="G27" s="168" t="str">
        <f>F27*1.1*1.25-E27</f>
        <v>56.75</v>
      </c>
      <c r="H27" s="169" t="str">
        <f t="shared" si="2"/>
        <v>159.56</v>
      </c>
      <c r="I27" s="6"/>
      <c r="K27" s="67"/>
      <c r="L27" s="67"/>
      <c r="M27" s="67"/>
      <c r="N27" s="67"/>
    </row>
    <row r="28">
      <c r="A28" s="2"/>
      <c r="B28" s="179">
        <v>23.0</v>
      </c>
      <c r="C28" s="180" t="s">
        <v>321</v>
      </c>
      <c r="D28" s="180">
        <v>5425.0</v>
      </c>
      <c r="E28" s="180">
        <v>2.0</v>
      </c>
      <c r="F28" s="180">
        <v>28.0</v>
      </c>
      <c r="G28" s="181" t="str">
        <f t="shared" ref="G28:G29" si="3">F28*1.25-E28</f>
        <v>33</v>
      </c>
      <c r="H28" s="182" t="str">
        <f t="shared" si="2"/>
        <v>164.39</v>
      </c>
      <c r="I28" s="6"/>
      <c r="K28" s="67"/>
      <c r="L28" s="67"/>
      <c r="M28" s="67"/>
      <c r="N28" s="67"/>
    </row>
    <row r="29">
      <c r="A29" s="2"/>
      <c r="B29" s="185">
        <v>24.0</v>
      </c>
      <c r="C29" s="186" t="s">
        <v>322</v>
      </c>
      <c r="D29" s="186">
        <v>5425.0</v>
      </c>
      <c r="E29" s="186">
        <v>2.0</v>
      </c>
      <c r="F29" s="186">
        <v>28.0</v>
      </c>
      <c r="G29" s="187" t="str">
        <f t="shared" si="3"/>
        <v>33</v>
      </c>
      <c r="H29" s="188" t="str">
        <f t="shared" si="2"/>
        <v>164.39</v>
      </c>
      <c r="I29" s="6"/>
    </row>
    <row r="30">
      <c r="A30" s="2"/>
      <c r="B30" s="166">
        <v>25.0</v>
      </c>
      <c r="C30" s="167" t="s">
        <v>323</v>
      </c>
      <c r="D30" s="167">
        <v>15125.0</v>
      </c>
      <c r="E30" s="167">
        <v>1.0</v>
      </c>
      <c r="F30" s="167">
        <v>63.0</v>
      </c>
      <c r="G30" s="168" t="str">
        <f>F30*1.15*1.25-E30</f>
        <v>89.5625</v>
      </c>
      <c r="H30" s="169" t="str">
        <f t="shared" si="2"/>
        <v>168.88</v>
      </c>
      <c r="I30" s="6"/>
      <c r="K30" s="67"/>
      <c r="L30" s="67"/>
      <c r="M30" s="67"/>
      <c r="N30" s="67"/>
      <c r="O30" s="67"/>
    </row>
    <row r="31">
      <c r="A31" s="2"/>
      <c r="B31" s="212">
        <v>26.0</v>
      </c>
      <c r="C31" s="191" t="s">
        <v>324</v>
      </c>
      <c r="D31" s="191">
        <v>9060.0</v>
      </c>
      <c r="E31" s="191">
        <v>2.0</v>
      </c>
      <c r="F31" s="191">
        <v>42.0</v>
      </c>
      <c r="G31" s="192" t="str">
        <f t="shared" ref="G31:G32" si="4">F31*1.25-E31</f>
        <v>50.5</v>
      </c>
      <c r="H31" s="193" t="str">
        <f t="shared" si="2"/>
        <v>179.41</v>
      </c>
      <c r="I31" s="6"/>
      <c r="K31" s="67"/>
      <c r="L31" s="67"/>
      <c r="N31" s="67"/>
      <c r="O31" s="67"/>
    </row>
    <row r="32">
      <c r="A32" s="2"/>
      <c r="B32" s="213">
        <v>27.0</v>
      </c>
      <c r="C32" s="186" t="s">
        <v>325</v>
      </c>
      <c r="D32" s="186">
        <v>9060.0</v>
      </c>
      <c r="E32" s="186">
        <v>2.0</v>
      </c>
      <c r="F32" s="186">
        <v>42.0</v>
      </c>
      <c r="G32" s="187" t="str">
        <f t="shared" si="4"/>
        <v>50.5</v>
      </c>
      <c r="H32" s="188" t="str">
        <f t="shared" si="2"/>
        <v>179.41</v>
      </c>
      <c r="I32" s="6"/>
      <c r="K32" s="67"/>
      <c r="L32" s="67"/>
      <c r="M32" s="214" t="s">
        <v>326</v>
      </c>
      <c r="O32" s="67"/>
    </row>
    <row r="33">
      <c r="A33" s="2"/>
      <c r="B33" s="212">
        <v>28.0</v>
      </c>
      <c r="C33" s="180" t="s">
        <v>327</v>
      </c>
      <c r="D33" s="180">
        <v>15125.0</v>
      </c>
      <c r="E33" s="180">
        <v>2.0</v>
      </c>
      <c r="F33" s="180">
        <v>63.0</v>
      </c>
      <c r="G33" s="181" t="str">
        <f t="shared" ref="G33:G34" si="5">F33*1.15*1.25-E33</f>
        <v>88.5625</v>
      </c>
      <c r="H33" s="182" t="str">
        <f t="shared" si="2"/>
        <v>170.78</v>
      </c>
      <c r="I33" s="6"/>
      <c r="K33" s="67"/>
      <c r="M33" s="214" t="s">
        <v>328</v>
      </c>
      <c r="O33" s="67"/>
    </row>
    <row r="34">
      <c r="A34" s="2"/>
      <c r="B34" s="213">
        <v>29.0</v>
      </c>
      <c r="C34" s="186" t="s">
        <v>329</v>
      </c>
      <c r="D34" s="186">
        <v>15125.0</v>
      </c>
      <c r="E34" s="186">
        <v>2.0</v>
      </c>
      <c r="F34" s="186">
        <v>63.0</v>
      </c>
      <c r="G34" s="187" t="str">
        <f t="shared" si="5"/>
        <v>88.5625</v>
      </c>
      <c r="H34" s="188" t="str">
        <f t="shared" si="2"/>
        <v>170.78</v>
      </c>
      <c r="I34" s="6"/>
      <c r="K34" s="67"/>
      <c r="L34" s="67"/>
      <c r="M34" s="214" t="s">
        <v>330</v>
      </c>
      <c r="N34" s="67"/>
      <c r="O34" s="67"/>
    </row>
    <row r="35">
      <c r="A35" s="2"/>
      <c r="B35" s="215">
        <v>30.0</v>
      </c>
      <c r="C35" s="196" t="s">
        <v>331</v>
      </c>
      <c r="D35" s="196">
        <v>5855.0</v>
      </c>
      <c r="E35" s="196">
        <v>2.0</v>
      </c>
      <c r="F35" s="196">
        <v>28.0</v>
      </c>
      <c r="G35" s="197" t="str">
        <f t="shared" ref="G35:G36" si="6">F35*1.25-E35</f>
        <v>33</v>
      </c>
      <c r="H35" s="198" t="str">
        <f t="shared" si="2"/>
        <v>177.42</v>
      </c>
      <c r="I35" s="6"/>
      <c r="K35" s="67"/>
      <c r="L35" s="67"/>
      <c r="M35" s="67"/>
      <c r="N35" s="67"/>
      <c r="O35" s="67"/>
    </row>
    <row r="36">
      <c r="A36" s="2"/>
      <c r="B36" s="215">
        <v>31.0</v>
      </c>
      <c r="C36" s="196" t="s">
        <v>332</v>
      </c>
      <c r="D36" s="196">
        <v>9785.0</v>
      </c>
      <c r="E36" s="196">
        <v>2.0</v>
      </c>
      <c r="F36" s="196">
        <v>42.0</v>
      </c>
      <c r="G36" s="197" t="str">
        <f t="shared" si="6"/>
        <v>50.5</v>
      </c>
      <c r="H36" s="198" t="str">
        <f t="shared" si="2"/>
        <v>193.76</v>
      </c>
      <c r="I36" s="6"/>
      <c r="K36" s="67"/>
      <c r="L36" s="67"/>
      <c r="N36" s="67"/>
      <c r="O36" s="67"/>
    </row>
    <row r="37">
      <c r="A37" s="2"/>
      <c r="B37" s="195">
        <v>32.0</v>
      </c>
      <c r="C37" s="196" t="s">
        <v>333</v>
      </c>
      <c r="D37" s="196">
        <v>16335.0</v>
      </c>
      <c r="E37" s="196">
        <v>2.0</v>
      </c>
      <c r="F37" s="196">
        <v>63.0</v>
      </c>
      <c r="G37" s="197" t="str">
        <f>F37*1.15*1.25-E37</f>
        <v>88.5625</v>
      </c>
      <c r="H37" s="198" t="str">
        <f t="shared" si="2"/>
        <v>184.45</v>
      </c>
      <c r="I37" s="6"/>
      <c r="K37" s="67"/>
      <c r="L37" s="67"/>
      <c r="O37" s="67"/>
    </row>
    <row r="38">
      <c r="A38" s="2"/>
      <c r="B38" s="216">
        <v>33.0</v>
      </c>
      <c r="C38" s="167" t="s">
        <v>334</v>
      </c>
      <c r="D38" s="167">
        <v>25255.0</v>
      </c>
      <c r="E38" s="167">
        <v>1.0</v>
      </c>
      <c r="F38" s="167">
        <v>77.0</v>
      </c>
      <c r="G38" s="168" t="str">
        <f t="shared" ref="G38:G41" si="7">F38*1.2*1.25-E38</f>
        <v>114.5</v>
      </c>
      <c r="H38" s="169" t="str">
        <f t="shared" si="2"/>
        <v>220.57</v>
      </c>
      <c r="I38" s="6"/>
      <c r="K38" s="67"/>
      <c r="L38" s="67"/>
      <c r="M38" s="217"/>
      <c r="N38" s="67"/>
      <c r="O38" s="67"/>
    </row>
    <row r="39">
      <c r="A39" s="2"/>
      <c r="B39" s="213">
        <v>34.0</v>
      </c>
      <c r="C39" s="186" t="s">
        <v>335</v>
      </c>
      <c r="D39" s="186">
        <v>25250.0</v>
      </c>
      <c r="E39" s="186">
        <v>2.0</v>
      </c>
      <c r="F39" s="186">
        <v>77.0</v>
      </c>
      <c r="G39" s="187" t="str">
        <f t="shared" si="7"/>
        <v>113.5</v>
      </c>
      <c r="H39" s="188" t="str">
        <f t="shared" si="2"/>
        <v>222.47</v>
      </c>
      <c r="I39" s="6"/>
      <c r="J39" s="218" t="s">
        <v>336</v>
      </c>
      <c r="K39" s="4"/>
      <c r="L39" s="4"/>
      <c r="M39" s="5"/>
      <c r="N39" s="67"/>
      <c r="O39" s="67"/>
    </row>
    <row r="40">
      <c r="A40" s="2"/>
      <c r="B40" s="212">
        <v>35.0</v>
      </c>
      <c r="C40" s="180" t="s">
        <v>337</v>
      </c>
      <c r="D40" s="180">
        <v>25255.0</v>
      </c>
      <c r="E40" s="180">
        <v>2.0</v>
      </c>
      <c r="F40" s="180">
        <v>77.0</v>
      </c>
      <c r="G40" s="181" t="str">
        <f t="shared" si="7"/>
        <v>113.5</v>
      </c>
      <c r="H40" s="182" t="str">
        <f t="shared" si="2"/>
        <v>222.51</v>
      </c>
      <c r="I40" s="6"/>
      <c r="J40" s="6"/>
      <c r="M40" s="2"/>
      <c r="N40" s="67"/>
      <c r="O40" s="67"/>
    </row>
    <row r="41">
      <c r="A41" s="2"/>
      <c r="B41" s="215">
        <v>36.0</v>
      </c>
      <c r="C41" s="196" t="s">
        <v>338</v>
      </c>
      <c r="D41" s="196">
        <v>27275.0</v>
      </c>
      <c r="E41" s="196">
        <v>2.0</v>
      </c>
      <c r="F41" s="196">
        <v>77.0</v>
      </c>
      <c r="G41" s="197" t="str">
        <f t="shared" si="7"/>
        <v>113.5</v>
      </c>
      <c r="H41" s="198" t="str">
        <f t="shared" si="2"/>
        <v>240.31</v>
      </c>
      <c r="I41" s="6"/>
      <c r="J41" s="6"/>
      <c r="M41" s="2"/>
      <c r="N41" s="67"/>
      <c r="O41" s="67"/>
    </row>
    <row r="42">
      <c r="B42" s="4"/>
      <c r="C42" s="4"/>
      <c r="D42" s="4"/>
      <c r="E42" s="4"/>
      <c r="F42" s="4"/>
      <c r="G42" s="219"/>
      <c r="H42" s="4"/>
      <c r="J42" s="6"/>
      <c r="M42" s="2"/>
      <c r="N42" s="67"/>
      <c r="O42" s="67"/>
    </row>
    <row r="43">
      <c r="G43" s="220"/>
      <c r="J43" s="6"/>
      <c r="M43" s="2"/>
    </row>
    <row r="44">
      <c r="G44" s="220"/>
      <c r="I44" s="221"/>
      <c r="J44" s="7"/>
      <c r="K44" s="1"/>
      <c r="L44" s="1"/>
      <c r="M44" s="8"/>
      <c r="N44" s="222"/>
      <c r="O44" s="223"/>
    </row>
    <row r="45">
      <c r="I45" s="224"/>
      <c r="J45" s="225"/>
      <c r="K45" s="225"/>
      <c r="L45" s="225"/>
      <c r="M45" s="225"/>
      <c r="N45" s="225"/>
      <c r="O45" s="226"/>
    </row>
    <row r="46">
      <c r="G46" s="220"/>
      <c r="I46" s="224"/>
      <c r="J46" s="225"/>
      <c r="K46" s="225"/>
      <c r="L46" s="225"/>
      <c r="M46" s="225"/>
      <c r="N46" s="225"/>
      <c r="O46" s="226"/>
    </row>
    <row r="47">
      <c r="D47" s="227" t="s">
        <v>339</v>
      </c>
      <c r="E47" s="45"/>
      <c r="F47" s="46"/>
      <c r="I47" s="228"/>
      <c r="J47" s="229"/>
      <c r="K47" s="225"/>
      <c r="L47" s="230" t="s">
        <v>340</v>
      </c>
      <c r="N47" s="225"/>
      <c r="O47" s="226"/>
    </row>
    <row r="48">
      <c r="I48" s="231"/>
      <c r="J48" s="230"/>
      <c r="K48" s="225"/>
      <c r="L48" s="230"/>
      <c r="M48" s="225"/>
      <c r="N48" s="225"/>
      <c r="O48" s="226"/>
    </row>
    <row r="49" ht="22.5" customHeight="1">
      <c r="A49" s="65"/>
      <c r="B49" s="65"/>
      <c r="C49" s="232" t="s">
        <v>341</v>
      </c>
      <c r="D49" s="232" t="s">
        <v>342</v>
      </c>
      <c r="E49" s="232" t="s">
        <v>343</v>
      </c>
      <c r="F49" s="232" t="s">
        <v>344</v>
      </c>
      <c r="G49" s="233">
        <v>0.5</v>
      </c>
      <c r="H49" s="65"/>
      <c r="I49" s="234"/>
      <c r="J49" s="235"/>
      <c r="K49" s="236"/>
      <c r="L49" s="236"/>
      <c r="M49" s="236"/>
      <c r="N49" s="236"/>
      <c r="O49" s="237"/>
      <c r="P49" s="65"/>
      <c r="Q49" s="65"/>
      <c r="R49" s="65"/>
      <c r="S49" s="65"/>
      <c r="T49" s="65"/>
      <c r="U49" s="65"/>
      <c r="V49" s="65"/>
    </row>
    <row r="50" ht="22.5" customHeight="1">
      <c r="A50" s="65"/>
      <c r="B50" s="65"/>
      <c r="C50" s="232" t="s">
        <v>345</v>
      </c>
      <c r="D50" s="73"/>
      <c r="E50" s="73"/>
      <c r="F50" s="73"/>
      <c r="G50" s="73"/>
      <c r="H50" s="238"/>
      <c r="I50" s="234"/>
      <c r="J50" s="235" t="s">
        <v>346</v>
      </c>
      <c r="N50" s="236"/>
      <c r="O50" s="237"/>
      <c r="P50" s="65"/>
      <c r="Q50" s="65"/>
      <c r="R50" s="65"/>
      <c r="S50" s="65"/>
      <c r="T50" s="65"/>
      <c r="U50" s="65"/>
      <c r="V50" s="65"/>
    </row>
    <row r="51" ht="22.5" customHeight="1">
      <c r="A51" s="65"/>
      <c r="B51" s="65"/>
      <c r="C51" s="232" t="s">
        <v>347</v>
      </c>
      <c r="D51" s="73"/>
      <c r="E51" s="73"/>
      <c r="F51" s="73"/>
      <c r="G51" s="73"/>
      <c r="H51" s="238"/>
      <c r="I51" s="234"/>
      <c r="J51" s="235" t="s">
        <v>348</v>
      </c>
      <c r="N51" s="236"/>
      <c r="O51" s="237"/>
      <c r="P51" s="65"/>
      <c r="Q51" s="65"/>
      <c r="R51" s="65"/>
      <c r="S51" s="65"/>
      <c r="T51" s="65"/>
      <c r="U51" s="65"/>
      <c r="V51" s="65"/>
    </row>
    <row r="52" ht="22.5" customHeight="1">
      <c r="A52" s="65"/>
      <c r="B52" s="65"/>
      <c r="C52" s="232" t="s">
        <v>349</v>
      </c>
      <c r="D52" s="73"/>
      <c r="E52" s="232" t="s">
        <v>350</v>
      </c>
      <c r="F52" s="73"/>
      <c r="G52" s="232" t="s">
        <v>351</v>
      </c>
      <c r="H52" s="238"/>
      <c r="I52" s="234"/>
      <c r="J52" s="235" t="s">
        <v>352</v>
      </c>
      <c r="N52" s="236"/>
      <c r="O52" s="237"/>
      <c r="P52" s="65"/>
      <c r="Q52" s="65"/>
      <c r="R52" s="65"/>
      <c r="S52" s="65"/>
      <c r="T52" s="65"/>
      <c r="U52" s="65"/>
      <c r="V52" s="65"/>
    </row>
    <row r="53">
      <c r="C53" s="57"/>
      <c r="D53" s="57"/>
      <c r="E53" s="57"/>
      <c r="F53" s="57"/>
      <c r="G53" s="57"/>
      <c r="H53" s="57"/>
      <c r="I53" s="231"/>
      <c r="J53" s="230" t="s">
        <v>353</v>
      </c>
      <c r="N53" s="225"/>
      <c r="O53" s="226"/>
    </row>
    <row r="54">
      <c r="C54" s="57"/>
      <c r="D54" s="57"/>
      <c r="E54" s="57"/>
      <c r="F54" s="57"/>
      <c r="G54" s="57"/>
      <c r="H54" s="57"/>
      <c r="I54" s="239"/>
      <c r="J54" s="240"/>
      <c r="K54" s="240"/>
      <c r="L54" s="240"/>
      <c r="M54" s="240"/>
      <c r="N54" s="225"/>
      <c r="O54" s="226"/>
    </row>
    <row r="55">
      <c r="C55" s="57"/>
      <c r="D55" s="57"/>
      <c r="E55" s="57"/>
      <c r="F55" s="57"/>
      <c r="G55" s="57"/>
      <c r="I55" s="224"/>
      <c r="J55" s="225"/>
      <c r="K55" s="225"/>
      <c r="L55" s="240"/>
      <c r="M55" s="240"/>
      <c r="N55" s="225"/>
      <c r="O55" s="226"/>
    </row>
    <row r="56">
      <c r="D56" s="227" t="s">
        <v>354</v>
      </c>
      <c r="E56" s="45"/>
      <c r="F56" s="46"/>
      <c r="H56" s="57"/>
      <c r="I56" s="239"/>
      <c r="J56" s="240"/>
      <c r="K56" s="240"/>
      <c r="L56" s="240"/>
      <c r="M56" s="240"/>
      <c r="N56" s="225"/>
      <c r="O56" s="226"/>
    </row>
    <row r="57">
      <c r="H57" s="57"/>
      <c r="I57" s="241"/>
      <c r="J57" s="242" t="s">
        <v>355</v>
      </c>
      <c r="K57" s="4"/>
      <c r="L57" s="4"/>
      <c r="M57" s="5"/>
      <c r="N57" s="225"/>
      <c r="O57" s="226"/>
    </row>
    <row r="58" ht="22.5" customHeight="1">
      <c r="C58" s="232" t="s">
        <v>341</v>
      </c>
      <c r="D58" s="232" t="s">
        <v>342</v>
      </c>
      <c r="E58" s="232" t="s">
        <v>343</v>
      </c>
      <c r="F58" s="232" t="s">
        <v>344</v>
      </c>
      <c r="G58" s="233">
        <v>0.5</v>
      </c>
      <c r="H58" s="57"/>
      <c r="I58" s="241"/>
      <c r="J58" s="6"/>
      <c r="M58" s="2"/>
      <c r="N58" s="225"/>
      <c r="O58" s="226"/>
    </row>
    <row r="59" ht="22.5" customHeight="1">
      <c r="C59" s="232" t="s">
        <v>345</v>
      </c>
      <c r="D59" s="73"/>
      <c r="E59" s="73"/>
      <c r="F59" s="73"/>
      <c r="G59" s="73"/>
      <c r="H59" s="57"/>
      <c r="I59" s="241"/>
      <c r="J59" s="7"/>
      <c r="K59" s="1"/>
      <c r="L59" s="1"/>
      <c r="M59" s="8"/>
      <c r="N59" s="225"/>
      <c r="O59" s="226"/>
    </row>
    <row r="60" ht="22.5" customHeight="1">
      <c r="C60" s="232" t="s">
        <v>347</v>
      </c>
      <c r="D60" s="73"/>
      <c r="E60" s="73"/>
      <c r="F60" s="73"/>
      <c r="G60" s="73"/>
      <c r="H60" s="57"/>
      <c r="I60" s="243"/>
      <c r="J60" s="244"/>
      <c r="K60" s="244"/>
      <c r="L60" s="244"/>
      <c r="M60" s="244"/>
      <c r="N60" s="245"/>
      <c r="O60" s="246"/>
    </row>
    <row r="61" ht="22.5" customHeight="1">
      <c r="C61" s="232" t="s">
        <v>349</v>
      </c>
      <c r="D61" s="73"/>
      <c r="E61" s="232"/>
      <c r="F61" s="73"/>
      <c r="G61" s="232" t="s">
        <v>356</v>
      </c>
      <c r="H61" s="57"/>
      <c r="I61" s="57"/>
      <c r="J61" s="57"/>
      <c r="K61" s="57"/>
      <c r="L61" s="57"/>
      <c r="M61" s="57"/>
    </row>
    <row r="62">
      <c r="C62" s="57"/>
      <c r="D62" s="57"/>
      <c r="E62" s="57"/>
      <c r="F62" s="57"/>
      <c r="G62" s="57"/>
      <c r="H62" s="57"/>
      <c r="I62" s="57"/>
      <c r="J62" s="57"/>
      <c r="K62" s="57"/>
      <c r="L62" s="57"/>
      <c r="M62" s="57"/>
    </row>
    <row r="63">
      <c r="C63" s="57"/>
      <c r="D63" s="57"/>
      <c r="E63" s="57"/>
      <c r="F63" s="57"/>
      <c r="G63" s="57"/>
      <c r="H63" s="57"/>
      <c r="I63" s="57"/>
      <c r="J63" s="57"/>
      <c r="K63" s="57"/>
      <c r="L63" s="57"/>
      <c r="M63" s="57"/>
    </row>
    <row r="64">
      <c r="D64" s="227" t="s">
        <v>357</v>
      </c>
      <c r="E64" s="45"/>
      <c r="F64" s="46"/>
      <c r="H64" s="57"/>
      <c r="I64" s="57"/>
      <c r="J64" s="57"/>
      <c r="K64" s="57"/>
      <c r="L64" s="57"/>
      <c r="M64" s="57"/>
    </row>
    <row r="65">
      <c r="H65" s="57"/>
      <c r="I65" s="57"/>
      <c r="J65" s="57"/>
      <c r="K65" s="57"/>
      <c r="L65" s="57"/>
      <c r="M65" s="57"/>
    </row>
    <row r="66" ht="22.5" customHeight="1">
      <c r="C66" s="232" t="s">
        <v>341</v>
      </c>
      <c r="D66" s="232" t="s">
        <v>342</v>
      </c>
      <c r="E66" s="232" t="s">
        <v>343</v>
      </c>
      <c r="F66" s="232" t="s">
        <v>344</v>
      </c>
      <c r="G66" s="233">
        <v>0.5</v>
      </c>
      <c r="H66" s="57"/>
      <c r="I66" s="57"/>
      <c r="J66" s="57"/>
      <c r="K66" s="57"/>
      <c r="L66" s="57"/>
      <c r="M66" s="57"/>
    </row>
    <row r="67" ht="22.5" customHeight="1">
      <c r="C67" s="232" t="s">
        <v>345</v>
      </c>
      <c r="D67" s="73"/>
      <c r="E67" s="73"/>
      <c r="F67" s="73"/>
      <c r="G67" s="73"/>
      <c r="H67" s="57"/>
      <c r="I67" s="57"/>
      <c r="J67" s="57"/>
      <c r="K67" s="57"/>
      <c r="L67" s="57"/>
      <c r="M67" s="57"/>
    </row>
    <row r="68" ht="22.5" customHeight="1">
      <c r="C68" s="232" t="s">
        <v>347</v>
      </c>
      <c r="D68" s="73"/>
      <c r="E68" s="73"/>
      <c r="F68" s="73"/>
      <c r="G68" s="73"/>
      <c r="H68" s="57"/>
      <c r="I68" s="57"/>
      <c r="J68" s="57"/>
      <c r="K68" s="57"/>
      <c r="L68" s="57"/>
      <c r="M68" s="57"/>
    </row>
    <row r="69" ht="22.5" customHeight="1">
      <c r="C69" s="232" t="s">
        <v>349</v>
      </c>
      <c r="D69" s="73"/>
      <c r="E69" s="232"/>
      <c r="F69" s="73"/>
      <c r="G69" s="232" t="s">
        <v>358</v>
      </c>
      <c r="H69" s="57"/>
      <c r="I69" s="57"/>
      <c r="J69" s="57"/>
      <c r="K69" s="57"/>
      <c r="L69" s="57"/>
      <c r="M69" s="57"/>
    </row>
    <row r="70">
      <c r="C70" s="57"/>
      <c r="D70" s="57"/>
      <c r="E70" s="57"/>
      <c r="F70" s="57"/>
      <c r="G70" s="57"/>
      <c r="H70" s="57"/>
      <c r="I70" s="57"/>
      <c r="J70" s="57"/>
      <c r="K70" s="57"/>
      <c r="L70" s="57"/>
      <c r="M70" s="57"/>
    </row>
    <row r="71">
      <c r="C71" s="57"/>
      <c r="D71" s="57"/>
      <c r="E71" s="57"/>
      <c r="F71" s="57"/>
      <c r="G71" s="57"/>
      <c r="H71" s="57"/>
      <c r="I71" s="57"/>
      <c r="J71" s="57"/>
      <c r="K71" s="57"/>
      <c r="L71" s="57"/>
      <c r="M71" s="57"/>
    </row>
    <row r="72">
      <c r="C72" s="57"/>
      <c r="D72" s="57"/>
      <c r="E72" s="57"/>
      <c r="F72" s="57"/>
      <c r="G72" s="57"/>
      <c r="H72" s="57"/>
      <c r="I72" s="57"/>
      <c r="J72" s="57"/>
      <c r="K72" s="57"/>
      <c r="L72" s="57"/>
      <c r="M72" s="57"/>
    </row>
    <row r="73">
      <c r="C73" s="57"/>
      <c r="D73" s="57"/>
      <c r="E73" s="57"/>
      <c r="F73" s="57"/>
      <c r="G73" s="57"/>
      <c r="H73" s="57"/>
      <c r="I73" s="57"/>
      <c r="J73" s="57"/>
      <c r="K73" s="57"/>
      <c r="L73" s="57"/>
      <c r="M73" s="57"/>
    </row>
    <row r="74">
      <c r="C74" s="57"/>
      <c r="D74" s="57"/>
      <c r="E74" s="57"/>
      <c r="F74" s="57"/>
      <c r="G74" s="57"/>
      <c r="H74" s="57"/>
      <c r="I74" s="57"/>
      <c r="J74" s="57"/>
      <c r="K74" s="57"/>
      <c r="L74" s="57"/>
      <c r="M74" s="57"/>
    </row>
    <row r="75">
      <c r="C75" s="57"/>
      <c r="D75" s="57"/>
      <c r="E75" s="57"/>
      <c r="F75" s="57"/>
      <c r="G75" s="57"/>
      <c r="H75" s="57"/>
      <c r="I75" s="57"/>
      <c r="J75" s="57"/>
      <c r="K75" s="57"/>
      <c r="L75" s="57"/>
      <c r="M75" s="57"/>
    </row>
    <row r="76">
      <c r="C76" s="57"/>
      <c r="D76" s="57"/>
      <c r="E76" s="57"/>
      <c r="F76" s="57"/>
      <c r="G76" s="57"/>
      <c r="H76" s="57"/>
      <c r="I76" s="57"/>
      <c r="J76" s="57"/>
      <c r="K76" s="57"/>
      <c r="L76" s="57"/>
      <c r="M76" s="57"/>
    </row>
    <row r="77">
      <c r="C77" s="57"/>
      <c r="D77" s="57"/>
      <c r="E77" s="57"/>
      <c r="F77" s="57"/>
      <c r="G77" s="57"/>
      <c r="H77" s="57"/>
      <c r="I77" s="57"/>
      <c r="J77" s="57"/>
      <c r="K77" s="57"/>
      <c r="L77" s="57"/>
      <c r="M77" s="57"/>
    </row>
    <row r="78">
      <c r="C78" s="57"/>
      <c r="D78" s="57"/>
      <c r="E78" s="57"/>
      <c r="F78" s="57"/>
      <c r="G78" s="57"/>
      <c r="H78" s="57"/>
      <c r="I78" s="57"/>
      <c r="J78" s="57"/>
      <c r="K78" s="57"/>
      <c r="L78" s="57"/>
      <c r="M78" s="57"/>
    </row>
    <row r="79">
      <c r="C79" s="57"/>
      <c r="D79" s="57"/>
      <c r="E79" s="57"/>
      <c r="F79" s="57"/>
      <c r="G79" s="57"/>
      <c r="H79" s="57"/>
      <c r="I79" s="57"/>
      <c r="J79" s="57"/>
      <c r="K79" s="57"/>
      <c r="L79" s="57"/>
      <c r="M79" s="57"/>
    </row>
    <row r="80">
      <c r="C80" s="57"/>
      <c r="D80" s="57"/>
      <c r="E80" s="57"/>
      <c r="F80" s="57"/>
      <c r="G80" s="57"/>
      <c r="H80" s="57"/>
      <c r="I80" s="57"/>
      <c r="J80" s="57"/>
      <c r="K80" s="57"/>
      <c r="L80" s="57"/>
      <c r="M80" s="57"/>
    </row>
    <row r="81">
      <c r="C81" s="57"/>
      <c r="D81" s="57"/>
      <c r="E81" s="57"/>
      <c r="F81" s="57"/>
      <c r="G81" s="57"/>
      <c r="H81" s="57"/>
      <c r="I81" s="57"/>
      <c r="J81" s="57"/>
      <c r="K81" s="57"/>
      <c r="L81" s="57"/>
      <c r="M81" s="57"/>
    </row>
    <row r="82">
      <c r="C82" s="57"/>
      <c r="D82" s="57"/>
      <c r="E82" s="57"/>
      <c r="F82" s="57"/>
      <c r="G82" s="57"/>
      <c r="H82" s="57"/>
      <c r="I82" s="57"/>
      <c r="J82" s="57"/>
      <c r="K82" s="57"/>
      <c r="L82" s="57"/>
      <c r="M82" s="57"/>
    </row>
    <row r="83">
      <c r="C83" s="57"/>
      <c r="D83" s="57"/>
      <c r="E83" s="57"/>
      <c r="F83" s="57"/>
      <c r="G83" s="57"/>
      <c r="H83" s="57"/>
      <c r="I83" s="57"/>
      <c r="J83" s="57"/>
      <c r="K83" s="57"/>
      <c r="L83" s="57"/>
      <c r="M83" s="57"/>
    </row>
    <row r="84">
      <c r="C84" s="57"/>
      <c r="D84" s="57"/>
      <c r="E84" s="57"/>
      <c r="F84" s="57"/>
      <c r="G84" s="57"/>
      <c r="H84" s="57"/>
      <c r="I84" s="57"/>
      <c r="J84" s="57"/>
      <c r="K84" s="57"/>
      <c r="L84" s="57"/>
      <c r="M84" s="57"/>
    </row>
    <row r="85">
      <c r="C85" s="57"/>
      <c r="D85" s="57"/>
      <c r="E85" s="57"/>
      <c r="F85" s="57"/>
      <c r="G85" s="57"/>
      <c r="H85" s="57"/>
      <c r="I85" s="57"/>
      <c r="J85" s="57"/>
      <c r="K85" s="57"/>
      <c r="L85" s="57"/>
      <c r="M85" s="57"/>
    </row>
    <row r="86">
      <c r="C86" s="57"/>
      <c r="D86" s="57"/>
      <c r="E86" s="57"/>
      <c r="F86" s="57"/>
      <c r="G86" s="57"/>
      <c r="H86" s="57"/>
      <c r="I86" s="57"/>
      <c r="J86" s="57"/>
      <c r="K86" s="57"/>
      <c r="L86" s="57"/>
      <c r="M86" s="57"/>
    </row>
    <row r="87">
      <c r="C87" s="57"/>
      <c r="D87" s="57"/>
      <c r="E87" s="57"/>
      <c r="F87" s="57"/>
      <c r="G87" s="57"/>
      <c r="H87" s="57"/>
      <c r="I87" s="57"/>
      <c r="J87" s="57"/>
      <c r="K87" s="57"/>
      <c r="L87" s="57"/>
      <c r="M87" s="57"/>
    </row>
    <row r="88">
      <c r="C88" s="57"/>
      <c r="D88" s="57"/>
      <c r="E88" s="57"/>
      <c r="F88" s="57"/>
      <c r="G88" s="57"/>
      <c r="H88" s="57"/>
      <c r="I88" s="57"/>
      <c r="J88" s="57"/>
      <c r="K88" s="57"/>
      <c r="L88" s="57"/>
      <c r="M88" s="57"/>
    </row>
  </sheetData>
  <mergeCells count="18">
    <mergeCell ref="M33:N33"/>
    <mergeCell ref="L31:M31"/>
    <mergeCell ref="L15:M15"/>
    <mergeCell ref="L7:M7"/>
    <mergeCell ref="L19:M19"/>
    <mergeCell ref="L20:M20"/>
    <mergeCell ref="L16:M16"/>
    <mergeCell ref="L26:M26"/>
    <mergeCell ref="J53:M53"/>
    <mergeCell ref="J57:M59"/>
    <mergeCell ref="J39:M44"/>
    <mergeCell ref="J52:M52"/>
    <mergeCell ref="L47:M47"/>
    <mergeCell ref="D47:F47"/>
    <mergeCell ref="D56:F56"/>
    <mergeCell ref="J50:M50"/>
    <mergeCell ref="J51:M51"/>
    <mergeCell ref="D64:F64"/>
  </mergeCells>
  <hyperlinks>
    <hyperlink r:id="rId1" location="fl=10,10,10,10&amp;fs=31" ref="M23"/>
  </hyperlinks>
  <drawing r:id="rId2"/>
</worksheet>
</file>